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795" windowWidth="15600" windowHeight="7275" tabRatio="601" firstSheet="1" activeTab="1"/>
  </bookViews>
  <sheets>
    <sheet name="ΙΣΟΛΟΓΙΣΜΟΣ Δ. ΞΑΝΘΗΣ" sheetId="2" state="hidden" r:id="rId1"/>
    <sheet name="ΙΣΟΛΟΓΙΣΜΟΣ Δ. ΞΑΝΘΗΣ ΜΕ ΕΚΘΕΣΗ" sheetId="3" r:id="rId2"/>
  </sheets>
  <externalReferences>
    <externalReference r:id="rId3"/>
  </externalReferences>
  <definedNames>
    <definedName name="Compucon_Balance_Sheet_31_12_2002_Φύλλο10_Λίστα" localSheetId="0">[1]Φύλλο10!#REF!</definedName>
    <definedName name="Compucon_Balance_Sheet_31_12_2002_Φύλλο10_Λίστα" localSheetId="1">[1]Φύλλο10!#REF!</definedName>
    <definedName name="Compucon_Balance_Sheet_31_12_2002_Φύλλο10_Λίστα">[1]Φύλλο10!#REF!</definedName>
    <definedName name="OLE_LINK1" localSheetId="0">'ΙΣΟΛΟΓΙΣΜΟΣ Δ. ΞΑΝΘΗΣ'!#REF!</definedName>
    <definedName name="OLE_LINK1" localSheetId="1">'ΙΣΟΛΟΓΙΣΜΟΣ Δ. ΞΑΝΘΗΣ ΜΕ ΕΚΘΕΣΗ'!#REF!</definedName>
    <definedName name="_xlnm.Print_Area" localSheetId="0">'ΙΣΟΛΟΓΙΣΜΟΣ Δ. ΞΑΝΘΗΣ'!$A$1:$S$124</definedName>
    <definedName name="_xlnm.Print_Area" localSheetId="1">'ΙΣΟΛΟΓΙΣΜΟΣ Δ. ΞΑΝΘΗΣ ΜΕ ΕΚΘΕΣΗ'!$A$1:$R$89</definedName>
  </definedNames>
  <calcPr calcId="125725"/>
</workbook>
</file>

<file path=xl/calcChain.xml><?xml version="1.0" encoding="utf-8"?>
<calcChain xmlns="http://schemas.openxmlformats.org/spreadsheetml/2006/main">
  <c r="F55" i="3"/>
  <c r="L45"/>
  <c r="F54"/>
  <c r="F56" s="1"/>
  <c r="F61" s="1"/>
  <c r="P53" s="1"/>
  <c r="F45"/>
  <c r="R15"/>
  <c r="R18" s="1"/>
  <c r="R40" s="1"/>
  <c r="R33"/>
  <c r="P33"/>
  <c r="L38"/>
  <c r="F38"/>
  <c r="L33"/>
  <c r="L34" s="1"/>
  <c r="F33"/>
  <c r="F34" s="1"/>
  <c r="P30"/>
  <c r="L26"/>
  <c r="L29" s="1"/>
  <c r="K26"/>
  <c r="F26"/>
  <c r="F29" s="1"/>
  <c r="J12"/>
  <c r="H12"/>
  <c r="D12"/>
  <c r="B12"/>
  <c r="L11"/>
  <c r="F11"/>
  <c r="F15" s="1"/>
  <c r="J108" i="2"/>
  <c r="L89"/>
  <c r="L86"/>
  <c r="D108"/>
  <c r="F86"/>
  <c r="R72"/>
  <c r="P72"/>
  <c r="R55"/>
  <c r="P55"/>
  <c r="R45"/>
  <c r="P45"/>
  <c r="R38"/>
  <c r="P38"/>
  <c r="R27"/>
  <c r="P27"/>
  <c r="R20"/>
  <c r="P20"/>
  <c r="L73"/>
  <c r="F73"/>
  <c r="L53"/>
  <c r="L56" s="1"/>
  <c r="F53"/>
  <c r="F56" s="1"/>
  <c r="L40"/>
  <c r="L42" s="1"/>
  <c r="D40"/>
  <c r="D39"/>
  <c r="J16"/>
  <c r="H16"/>
  <c r="L15"/>
  <c r="L16" s="1"/>
  <c r="D16"/>
  <c r="B16"/>
  <c r="F15"/>
  <c r="F16" s="1"/>
  <c r="F19"/>
  <c r="F58" i="3" l="1"/>
  <c r="R30"/>
  <c r="F40"/>
  <c r="R45"/>
  <c r="F12"/>
  <c r="P45"/>
  <c r="L12"/>
  <c r="R31" i="2"/>
  <c r="P31"/>
  <c r="W106"/>
  <c r="P54" i="3" l="1"/>
  <c r="P13" s="1"/>
  <c r="P15" s="1"/>
  <c r="P18" s="1"/>
  <c r="P40" s="1"/>
  <c r="L15"/>
  <c r="L40" s="1"/>
  <c r="L112" i="2"/>
  <c r="F112"/>
  <c r="J104"/>
  <c r="L108" s="1"/>
  <c r="D104"/>
  <c r="F108" s="1"/>
  <c r="F98"/>
  <c r="L98"/>
  <c r="L93"/>
  <c r="L84"/>
  <c r="L87" s="1"/>
  <c r="L90" s="1"/>
  <c r="F84"/>
  <c r="F87" s="1"/>
  <c r="F90" s="1"/>
  <c r="R83"/>
  <c r="R70"/>
  <c r="R73" s="1"/>
  <c r="P70"/>
  <c r="P73" s="1"/>
  <c r="R65"/>
  <c r="L65"/>
  <c r="F65"/>
  <c r="P65"/>
  <c r="L60"/>
  <c r="F60"/>
  <c r="F61" s="1"/>
  <c r="K53"/>
  <c r="F40"/>
  <c r="F42" s="1"/>
  <c r="J33"/>
  <c r="J35" s="1"/>
  <c r="H33"/>
  <c r="H35" s="1"/>
  <c r="D33"/>
  <c r="D35" s="1"/>
  <c r="B33"/>
  <c r="B35" s="1"/>
  <c r="L32"/>
  <c r="F32"/>
  <c r="L31"/>
  <c r="F31"/>
  <c r="L30"/>
  <c r="F30"/>
  <c r="L29"/>
  <c r="F29"/>
  <c r="L27"/>
  <c r="F27"/>
  <c r="L26"/>
  <c r="F26"/>
  <c r="L25"/>
  <c r="F25"/>
  <c r="L24"/>
  <c r="F24"/>
  <c r="L23"/>
  <c r="F23"/>
  <c r="L22"/>
  <c r="F22"/>
  <c r="L21"/>
  <c r="F21"/>
  <c r="L20"/>
  <c r="F20"/>
  <c r="L19"/>
  <c r="T11"/>
  <c r="J11"/>
  <c r="H11"/>
  <c r="D11"/>
  <c r="B11"/>
  <c r="T10"/>
  <c r="L10"/>
  <c r="L11" s="1"/>
  <c r="F10"/>
  <c r="F11" s="1"/>
  <c r="L61" l="1"/>
  <c r="F33"/>
  <c r="L94"/>
  <c r="L99" s="1"/>
  <c r="L109" s="1"/>
  <c r="T12"/>
  <c r="L33"/>
  <c r="F93"/>
  <c r="L35" l="1"/>
  <c r="L43" s="1"/>
  <c r="L67" s="1"/>
  <c r="F35"/>
  <c r="F43" s="1"/>
  <c r="F67" s="1"/>
  <c r="L113"/>
  <c r="R82" s="1"/>
  <c r="R84" s="1"/>
  <c r="F94"/>
  <c r="F99" s="1"/>
  <c r="P83"/>
  <c r="F113" l="1"/>
  <c r="P82" s="1"/>
  <c r="F109"/>
  <c r="P84" l="1"/>
  <c r="P58" l="1"/>
  <c r="R58"/>
  <c r="P67" l="1"/>
  <c r="T67" s="1"/>
  <c r="R67"/>
  <c r="V67" s="1"/>
</calcChain>
</file>

<file path=xl/sharedStrings.xml><?xml version="1.0" encoding="utf-8"?>
<sst xmlns="http://schemas.openxmlformats.org/spreadsheetml/2006/main" count="255" uniqueCount="187">
  <si>
    <t>Ε  Ν  Ε  Ρ  Γ  Η  Τ  Ι  Κ  Ο</t>
  </si>
  <si>
    <t>Π   Α   Θ   Η   Τ   Ι   Κ   Ο</t>
  </si>
  <si>
    <t xml:space="preserve">Ποσά </t>
  </si>
  <si>
    <t>Αξία κτήσεως</t>
  </si>
  <si>
    <t>Αποσβέσεις</t>
  </si>
  <si>
    <t>Αναπόσβεστη Αξία</t>
  </si>
  <si>
    <t>Β. ΕΞΟΔΑ ΕΓΚΑΤΑΣΤΑΣΕΩΣ</t>
  </si>
  <si>
    <t>Α. ΙΔΙΑ ΚΕΦΑΛΑΙΑ</t>
  </si>
  <si>
    <t>4. Λοιπά έξοδα εγκαταστάσεως</t>
  </si>
  <si>
    <t>Ι. Κεφάλαιο</t>
  </si>
  <si>
    <t>Γ. ΠΑΓΙΟ ΕΝΕΡΓΗΤΙΚΟ</t>
  </si>
  <si>
    <t>ΙI. Ενσώματες ακινητοποιήσεις</t>
  </si>
  <si>
    <t>1. Γήπεδα - οικόπεδα</t>
  </si>
  <si>
    <t xml:space="preserve">ΙΙ. Διαφορές αναπροσαρμογής και επιχορηγήσεις </t>
  </si>
  <si>
    <t>1α. Πλατείες - πάρκα - παιδότοποι κοινής χρήσεως</t>
  </si>
  <si>
    <t xml:space="preserve">    επενδύσεων - Δωρεές παγίων</t>
  </si>
  <si>
    <t>1β. Οδοί - οδοστρώματα κοινής χρήσεως</t>
  </si>
  <si>
    <t>4. Επιχορηγήσεις επενδύσεων</t>
  </si>
  <si>
    <t>1γ. Πεζοδρόμια κοινής χρήσεως</t>
  </si>
  <si>
    <t>2.  Ορυχεία, μεταλλεία, λατομεία, αγροί, φυτείες, δάση</t>
  </si>
  <si>
    <t>3.  Κτίρια &amp; τεχνικά έργα</t>
  </si>
  <si>
    <t>3α.Κτιριακές εγκαταστάσεις κοινής χρήσεως</t>
  </si>
  <si>
    <t>IV. Αποτελέσματα εις νέο</t>
  </si>
  <si>
    <t>3β.Εγκαταστάσεις ηλεκτροφωτισμού κοινής χρήσεως</t>
  </si>
  <si>
    <t>3γ. Λοιπές μόνιμες εγκαταστάσεις κοινής χρήσεως</t>
  </si>
  <si>
    <t>4. Μηχανήματα - τεχνικές εγκαταστάσεις &amp; λοιπός</t>
  </si>
  <si>
    <t xml:space="preserve">    μηχανολογικός εξοπλισμός</t>
  </si>
  <si>
    <t xml:space="preserve">5. Μεταφορικά μέσα </t>
  </si>
  <si>
    <t>6. Έπιπλα &amp; λοιπός εξοπλισμός</t>
  </si>
  <si>
    <t>7. Ακινητοποιήσεις υπό εκτέλεση και προκαταβολές παγίων</t>
  </si>
  <si>
    <t>Σύνολο ιδίων κεφαλαίων</t>
  </si>
  <si>
    <t>Σύνολο Ακινητοποιήσεων (ΓΙΙ)</t>
  </si>
  <si>
    <t>ΙΙI. Τίτλοι πάγιας επένδυσης &amp; άλλες μακροπρόθεσμες</t>
  </si>
  <si>
    <t xml:space="preserve">     χρηματοοικονομικές απαιτήσεις</t>
  </si>
  <si>
    <t>1. Τίτλοι πάγιας επένδυσης</t>
  </si>
  <si>
    <t>Γ. ΥΠΟΧΡΕΩΣΕΙΣ</t>
  </si>
  <si>
    <t>Ι. Μακροπρόθεσμες υποχρεώσεις</t>
  </si>
  <si>
    <t>Δ. ΚΥΚΛΟΦΟΡΟΥΝ ΕΝΕΡΓΗΤΙΚΟ</t>
  </si>
  <si>
    <t>Ι. Αποθέματα</t>
  </si>
  <si>
    <t xml:space="preserve">4. Πρώτες και βοηθητικές ύλες αναλώσιμα υλικά, </t>
  </si>
  <si>
    <t xml:space="preserve">    ανταλλακτικά και είδη συσκευασίας</t>
  </si>
  <si>
    <t>ΙΙ. Βραχυπρόθεσμες υποχρεώσεις</t>
  </si>
  <si>
    <t>ΙΙ. Απαιτήσεις</t>
  </si>
  <si>
    <t>1. Προμηθευτές</t>
  </si>
  <si>
    <t>1. Απαιτήσεις από πώληση αγαθών &amp; υπηρεσιών</t>
  </si>
  <si>
    <t>5. Υποχρεώσεις από φόρους και τέλη</t>
  </si>
  <si>
    <t xml:space="preserve">    Μείον: Προβλέψεις</t>
  </si>
  <si>
    <t xml:space="preserve">7. Μακροπρόθεσμες υποχρεώσεις πληρωτέες </t>
  </si>
  <si>
    <t>5. Χρεώστες διάφοροι</t>
  </si>
  <si>
    <t xml:space="preserve">    στην επόμενη χρήση</t>
  </si>
  <si>
    <t>8. Πιστωτές διάφοροι</t>
  </si>
  <si>
    <t>ΙV. Διαθέσιμα</t>
  </si>
  <si>
    <t>1. Ταμείο</t>
  </si>
  <si>
    <t>Σύνολο υποχρεώσεων (ΓΙ+ΓΙΙ)</t>
  </si>
  <si>
    <t>3. Καταθέσεις όψεως &amp; προθεσμίας</t>
  </si>
  <si>
    <t>Σύνολο Κυκλοφορούντος Ενεργητικού (ΔΙ + ΔΙΙ + ΔIV)</t>
  </si>
  <si>
    <t>Ε. ΜΕΤΑΒΑΤΙΚΟΙ ΛΟΓΑΡΙΑΣΜΟΙ ΕΝΕΡΓΗΤΙΚΟΥ</t>
  </si>
  <si>
    <t>2. Έσοδα χρήσεως εισπρακτέα</t>
  </si>
  <si>
    <t>1. Έσοδα επόμενων χρήσεων</t>
  </si>
  <si>
    <t>ΓΕΝΙΚΟ ΣΥΝΟΛΟ ΕΝΕΡΓΗΤΙΚΟΥ (Β + Γ + Δ+ Ε)</t>
  </si>
  <si>
    <t>ΓΕΝΙΚΟ ΣΥΝΟΛΟ ΠΑΘΗΤΙΚΟΥ (Α + Γ + Δ)</t>
  </si>
  <si>
    <t>ΛΟΓΑΡΙΑΣΜΟΙ ΤΑΞΕΩΣ ΧΡΕΩΣΤΙΚΟΙ</t>
  </si>
  <si>
    <t>ΛΟΓΑΡΙΑΣΜΟΙ ΤΑΞΕΩΣ ΠΙΣΤΩΤΙΚΟΙ</t>
  </si>
  <si>
    <t>Ο ΔΗΜΑΡΧΟΣ</t>
  </si>
  <si>
    <t xml:space="preserve">κλειόμενης </t>
  </si>
  <si>
    <t>(ΑΙ+ΑΙΙ+ΑΙΙΙ+ΑΙV)</t>
  </si>
  <si>
    <t>6. Ασφαλιστικοί Οργανισμοί</t>
  </si>
  <si>
    <t>2. Έξοδα χρήσεως δουλευμένα</t>
  </si>
  <si>
    <t>ΣΗΜΕΙΩΣΕΙΣ:</t>
  </si>
  <si>
    <t xml:space="preserve">ΠΙΝΑΚΑΣ ΔΙΑΘΕΣΗΣ ΑΠΟΤΕΛΕΣΜΑΤΩΝ </t>
  </si>
  <si>
    <t>Ποσά</t>
  </si>
  <si>
    <t>κλειόμενης</t>
  </si>
  <si>
    <t>προηγούμενης</t>
  </si>
  <si>
    <t>Ι. Αποτελέσματα εκμεταλλεύσεως</t>
  </si>
  <si>
    <t>1. Έσοδα από πώληση αγαθών και υπηρεσιών</t>
  </si>
  <si>
    <t>2. Έσοδα από φόρους - εισφορές - πρόστιμα - προσαυξήσεις</t>
  </si>
  <si>
    <t>3. Τακτικές επιχορηγήσεις από κρατικό προϋπολογισμό</t>
  </si>
  <si>
    <t>Μείον :</t>
  </si>
  <si>
    <t>Κόστος αγαθών και υπηρεσιών</t>
  </si>
  <si>
    <t>Μικτά αποτελέσματα (έλλειμμα) εκμεταλλεύσεως</t>
  </si>
  <si>
    <t xml:space="preserve">Πλέον : </t>
  </si>
  <si>
    <t>1. Άλλα έσοδα</t>
  </si>
  <si>
    <t>Σύνολο</t>
  </si>
  <si>
    <t>Μείον</t>
  </si>
  <si>
    <t>1. Έξοδα διοικητικής λειτουργίας</t>
  </si>
  <si>
    <t>3. Έξοδα λειτουργίας δημοσίων σχέσεων</t>
  </si>
  <si>
    <t>Μερικά αποτελέσματα (ζημίες) εκμεταλλεύσεως</t>
  </si>
  <si>
    <t>4. Πιστωτικοί τόκοι &amp; συναφή έσοδα</t>
  </si>
  <si>
    <t>Ολικά αποτελέσματα (ζημίες) εκμεταλλεύσεως</t>
  </si>
  <si>
    <t>ΙΙ. Έκτακτα αποτελέσματα</t>
  </si>
  <si>
    <t>Πλέον :</t>
  </si>
  <si>
    <t xml:space="preserve">1. Έκτακτα και ανόργανα έσοδα </t>
  </si>
  <si>
    <t>3. Έσοδα προηγουμένων χρήσεων</t>
  </si>
  <si>
    <t>1. Έκτακτα και ανόργανα έξοδα</t>
  </si>
  <si>
    <t>2. Έκτακτες ζημίες</t>
  </si>
  <si>
    <t>3. Έξοδα προηγούμενων χρήσεων</t>
  </si>
  <si>
    <t>Σύνολο αποσβέσεων παγίων στοιχείων</t>
  </si>
  <si>
    <t>Μείον : Οι από αυτές ενσωματωμένες στο λειτουργικό κόστος</t>
  </si>
  <si>
    <t>Οργανικά και έκτακτα αποτελέσματα (ζημίες)</t>
  </si>
  <si>
    <t>2. Χρεωστικοί λογαριαμοί δημόσιου λογιστικού</t>
  </si>
  <si>
    <t>2. Πιστωτικοί λογαριασμοί δημόσιου λογιστικού</t>
  </si>
  <si>
    <t>Δ. ΜΕΤΑΒΑΤΙΚΟΙ ΛΟΓΑΡΙΑΣΜΟΙ ΠΑΘΗΤΙΚΟΥ</t>
  </si>
  <si>
    <t>3. Χρεωστικοί τόκοι &amp; συναφή έξοδα</t>
  </si>
  <si>
    <t>2. Δάνεια ταμιευτηρίων</t>
  </si>
  <si>
    <t xml:space="preserve">3. Δωρεές παγίων </t>
  </si>
  <si>
    <r>
      <t xml:space="preserve"> </t>
    </r>
    <r>
      <rPr>
        <b/>
        <sz val="16"/>
        <color indexed="10"/>
        <rFont val="Arial"/>
        <family val="2"/>
      </rPr>
      <t xml:space="preserve"> </t>
    </r>
    <r>
      <rPr>
        <b/>
        <sz val="16"/>
        <rFont val="Arial"/>
        <family val="2"/>
      </rPr>
      <t>ΚΑΤΑΣΤΑΣΗ ΛΟΓΑΡΙΑΣΜΟΥ ΑΠΟΤΕΛΕΣΜΑΤΩΝ ΧΡΗΣΕΩΣ</t>
    </r>
  </si>
  <si>
    <t>Ποσά κλειόμενης χρήσης 2013</t>
  </si>
  <si>
    <t>χρήσης 2013</t>
  </si>
  <si>
    <t>Ποσά κλειόμενης χρήσεως 2013</t>
  </si>
  <si>
    <t>χρήσεως 2013</t>
  </si>
  <si>
    <t>ΙΣΟΛΟΓΙΣΜΟΣ 31ης ΔΕΚΕΜΒΡΙΟΥ 2014</t>
  </si>
  <si>
    <t>4η ΔΙΑΧΕΙΡΙΣΤΙΚΗ ΧΡΗΣΗ (1  ΙΑΝΟΥΑΡΙΟΥ  -  31  ΔΕΚΕΜΒΡΙΟΥ 2014)</t>
  </si>
  <si>
    <t>Ποσά κλειόμενης χρήσης 2014</t>
  </si>
  <si>
    <t>χρήσης 2014</t>
  </si>
  <si>
    <t>31ης ΔΕΚΕΜΒΡΙΟΥ 2014 ( 1 ΙΑΝΟΥΑΡΙΟΥ - 31 ΔΕΚΕΜΒΡΙΟΥ 2014 )</t>
  </si>
  <si>
    <t>Ποσά κλειόμενης χρήσεως 2014</t>
  </si>
  <si>
    <t>χρήσεως 2014</t>
  </si>
  <si>
    <t>I. Ασώματες ακινητοποιήσεις</t>
  </si>
  <si>
    <t>1.Έξοδα ερευνών &amp; αναπτύξεως</t>
  </si>
  <si>
    <t>Σύνολο Ακινητοποιήσεων (ΓΙ + ΓΙΙ)</t>
  </si>
  <si>
    <t xml:space="preserve">     Μείον:  - Προβλέψεις για υποτιμήσεις</t>
  </si>
  <si>
    <t>2. Λοιπές μακροπρόθεσμες απαιτήσεις</t>
  </si>
  <si>
    <t>Σύνολο Παγίου Ενεργητικού (ΓΙ + ΓΙΙ + ΓΙΙΙ)</t>
  </si>
  <si>
    <t>ΔΗΜΟΣ ΞΑΝΘΗΣ</t>
  </si>
  <si>
    <t>ΝΟΜΟΥ ΞΑΝΘΗΣ</t>
  </si>
  <si>
    <t xml:space="preserve">4. Επισφαλείς - επίδικες απαιτήσεις &amp; χρεώστες </t>
  </si>
  <si>
    <t>6. Λογαριασμοί διαχειρίσεως προκαταβολών και πιστώσεων</t>
  </si>
  <si>
    <t xml:space="preserve">3. Χρεωστικοί λογαριασμοί εγγυήσεων και εμπράγματων </t>
  </si>
  <si>
    <t xml:space="preserve">     ασφαλειών και αμφοτεροβαρών συμβάσεων</t>
  </si>
  <si>
    <t xml:space="preserve">1) Στα αποτελέσματα της χρήσεως περιλαμβάνονται κατά πάγια τακτική, τα έσοδα που έχουν βεβαιωθεί στη χρήση. 2) Η πλειονότητα των δαπανών του Δήμου υπόκειται στον προληπτικό έλεγχο του Ελεγκτικού Συνεδρίου. 3)  Επί των ακινήτων του Δήμου έχουν εγγραφεί υπέρ της Τράπεζας Πειραιώς υποθήκες συνολικού ποσού ευρώ 494.526,78 για την εξασφάλιση δανείου ανεξόφλητου υπολοίπου κατά την 31.12.2014 ποσού ευρώ 111.926,10. 4) Ορισμένα κονδύλια των λογαριασμών τάξεως της προηγούμενης χρήσης αναμορφώθηκαν για να καταστούν ομοειδή και συγκρίσιμα με τα αντίστοιχα κονδύλια της κλειόμενης χρήσης. </t>
  </si>
  <si>
    <t>1. Διαφορές από αναπροσαρμογή αξίας τίτλων</t>
  </si>
  <si>
    <t>Υπόλοιπο χρήσεως πλεόνασμα εις νέο</t>
  </si>
  <si>
    <t xml:space="preserve">Υπόλοιπο πλεονάσματος/ελλείματος </t>
  </si>
  <si>
    <t>προηγούμενων χρήσεων</t>
  </si>
  <si>
    <t>Β. ΠΡΟΒΛΕΨΕΙΣ ΓΙΑ ΚΙΝΔΥΝΟΥΣ ΚΑΙ ΕΞΟΔΑ</t>
  </si>
  <si>
    <t>2. Λοιπές προβλέψεις</t>
  </si>
  <si>
    <t>1. Προβλέψεις για αποζημίωση προσωπικού λόγω</t>
  </si>
  <si>
    <t xml:space="preserve">     εξόδου από την υπηρεσία</t>
  </si>
  <si>
    <t xml:space="preserve">2.  Δάνεια Τραπεζών </t>
  </si>
  <si>
    <t xml:space="preserve">3. Πιστωτικοί λογαριασμοί εγγυήσεων και εμπράγματων </t>
  </si>
  <si>
    <t>Ξάνθη, 27  Ιουλίου 2014</t>
  </si>
  <si>
    <t>ΔΗΜΑΡΧΟΠΟΥΛΟΣ ΧΑΡΑΛΑΜΠΟΣ</t>
  </si>
  <si>
    <t>Α.Δ.Τ.  ΑΑ451302</t>
  </si>
  <si>
    <t xml:space="preserve">ΚΑΘΑΡΑ ΑΠΟΤΕΛΕΣΜΑΤΑ (πλεόνασμα) ΧΡΗΣΕΩΣ </t>
  </si>
  <si>
    <t xml:space="preserve">Καθαρά αποτελέσματα (πλεόνασμα) χρήσεως </t>
  </si>
  <si>
    <t>(+)  Υπόλοιπο αποτελεσμάτων προηγούμενων χρήσεων</t>
  </si>
  <si>
    <t>Πλεόνασμα εις νέο</t>
  </si>
  <si>
    <t>Ο ΔΙΕΥΘΥΝΤΗΣ ΟΙΚΟΝΟΜΙΚΩΝ ΥΠΗΡΕΣΙΩΝ</t>
  </si>
  <si>
    <t>Ο ΛΟΓΙΣΤΗΣ</t>
  </si>
  <si>
    <t>ΖΟΛΩΤΑΣ ΑΡΓΥΡΙΟΣ</t>
  </si>
  <si>
    <t>ΘΕΟΔΟΣΑΚΗΣ ΧΑΡΑΛΑΜΠΟΣ</t>
  </si>
  <si>
    <t>ΑΔΤ  ΑΗ400990</t>
  </si>
  <si>
    <t>ΑΔΤ ΑΖ901790</t>
  </si>
  <si>
    <t xml:space="preserve">    ασφαλειών και αμφοτεροβαρών συμβάσεων</t>
  </si>
  <si>
    <t>3ο ΔΗΜΟΤΙΚΟ ΣΧΟΛΕΙΟ ΚΛΗΡΟΔΟΤΗΜΑ ΠΟΛΥΞΕΝΗΣ ΚΟΥΓΙΟΥΜΤΖΟΓΛΟΥ</t>
  </si>
  <si>
    <t>ΙΣΟΛΟΓΙΣΜΟΣ 31ης ΔΕΚΕΜΒΡΙΟΥ 2015</t>
  </si>
  <si>
    <t xml:space="preserve"> ΔΙΑΧΕΙΡΙΣΤΙΚΗ ΧΡΗΣΗ (1  ΙΑΝΟΥΑΡΙΟΥ  -  31  ΔΕΚΕΜΒΡΙΟΥ 2015)</t>
  </si>
  <si>
    <t>Ποσά προηγούμενης χρήσης 2014</t>
  </si>
  <si>
    <t>Ποσά κλειόμενης χρήσης 2015</t>
  </si>
  <si>
    <t>χρήσης 2015</t>
  </si>
  <si>
    <t>Σύνολο Παγίου Ενεργητικού (ΓΙΙ )</t>
  </si>
  <si>
    <t>ΓΕΝΙΚΟ ΣΥΝΟΛΟ ΕΝΕΡΓΗΤΙΚΟΥ (Γ + Δ+ Ε)</t>
  </si>
  <si>
    <t>(ΑΙ+ΑΙV)</t>
  </si>
  <si>
    <t>Σύνολο υποχρεώσεων (ΓΙΙ)</t>
  </si>
  <si>
    <t>ΓΕΝΙΚΟ ΣΥΝΟΛΟ ΠΑΘΗΤΙΚΟΥ (Α + Γ)</t>
  </si>
  <si>
    <r>
      <t xml:space="preserve"> </t>
    </r>
    <r>
      <rPr>
        <b/>
        <sz val="10"/>
        <color indexed="10"/>
        <rFont val="Verdana"/>
        <family val="2"/>
        <charset val="161"/>
      </rPr>
      <t xml:space="preserve"> </t>
    </r>
    <r>
      <rPr>
        <b/>
        <sz val="10"/>
        <rFont val="Verdana"/>
        <family val="2"/>
        <charset val="161"/>
      </rPr>
      <t>ΚΑΤΑΣΤΑΣΗ ΛΟΓΑΡΙΑΣΜΟΥ ΑΠΟΤΕΛΕΣΜΑΤΩΝ ΧΡΗΣΕΩΣ</t>
    </r>
  </si>
  <si>
    <t>31ης ΔΕΚΕΜΒΡΙΟΥ 2015 ( 1 ΙΑΝΟΥΑΡΙΟΥ - 31 ΔΕΚΕΜΒΡΙΟΥ 2015 )</t>
  </si>
  <si>
    <t>Ποσά κλειόμενης χρήσεως 2015</t>
  </si>
  <si>
    <t>χρήσεως 2015</t>
  </si>
  <si>
    <t xml:space="preserve">   Σύνολο</t>
  </si>
  <si>
    <r>
      <t xml:space="preserve">   </t>
    </r>
    <r>
      <rPr>
        <b/>
        <sz val="10"/>
        <rFont val="Verdana"/>
        <family val="2"/>
        <charset val="161"/>
      </rPr>
      <t>Μείον:</t>
    </r>
    <r>
      <rPr>
        <sz val="10"/>
        <rFont val="Verdana"/>
        <family val="2"/>
        <charset val="161"/>
      </rPr>
      <t xml:space="preserve"> Κόστος αγαθών και υπηρεσιών</t>
    </r>
  </si>
  <si>
    <t xml:space="preserve">   Μερικά αποτελέσματα (έλλειμμα) εκμεταλλεύσεως</t>
  </si>
  <si>
    <r>
      <t xml:space="preserve">   Πλέον: </t>
    </r>
    <r>
      <rPr>
        <sz val="10"/>
        <rFont val="Verdana"/>
        <family val="2"/>
        <charset val="161"/>
      </rPr>
      <t>4. Πιστωτικοί τόκοι και συναφή έσοδα</t>
    </r>
  </si>
  <si>
    <t>Αρ. Αδείας 1731 Α΄Τάξης</t>
  </si>
  <si>
    <t xml:space="preserve">  ΚΑΘΑΡΑ  ΑΠΟΤΕΛΕΣΜΑΤΑ (ΕΛΛΕΙΜΑ)  ΧΡΗΣΕΩΣ </t>
  </si>
  <si>
    <t>Ξάνθη,23 Αυγούστου 2016</t>
  </si>
  <si>
    <t>Έλλειμα εις νέο</t>
  </si>
  <si>
    <t xml:space="preserve">Καθαρά αποτελέσματα (Ελλειμα) χρήσεως </t>
  </si>
  <si>
    <t>Υπόλοιπο κερδών προηγούμενων χρήσεων</t>
  </si>
  <si>
    <t>Ο ΑΝΤΙΔΗΜΑΡΧΟΣ</t>
  </si>
  <si>
    <t>Υπόλοιπο ελλείματος εις νέο</t>
  </si>
  <si>
    <t xml:space="preserve">7. Πιστωτικοί λογαριασμοί εγγυήσεων και εμπράγματων </t>
  </si>
  <si>
    <t xml:space="preserve">   Ολικά αποτελέσματα (έλλειμμα) εκμεταλλεύσεως</t>
  </si>
  <si>
    <r>
      <t xml:space="preserve">   </t>
    </r>
    <r>
      <rPr>
        <b/>
        <sz val="10"/>
        <rFont val="Verdana"/>
        <family val="2"/>
        <charset val="161"/>
      </rPr>
      <t>Μείον:</t>
    </r>
    <r>
      <rPr>
        <sz val="10"/>
        <rFont val="Verdana"/>
        <family val="2"/>
        <charset val="161"/>
      </rPr>
      <t xml:space="preserve"> Σύνολο αποσβέσεων παγίων στοιχείων</t>
    </r>
  </si>
  <si>
    <r>
      <t xml:space="preserve">   </t>
    </r>
    <r>
      <rPr>
        <b/>
        <sz val="10"/>
        <rFont val="Verdana"/>
        <family val="2"/>
        <charset val="161"/>
      </rPr>
      <t>Μείον :</t>
    </r>
    <r>
      <rPr>
        <sz val="10"/>
        <rFont val="Verdana"/>
        <family val="2"/>
        <charset val="161"/>
      </rPr>
      <t xml:space="preserve"> Οι από αυτές ενσωματωμένες στο λειτουργικό κόστος</t>
    </r>
  </si>
  <si>
    <t xml:space="preserve">                          ΠΑΠΑΔΟΠΟΥΛΟΣ ΚΥΡΙΑΚΚΟΣ</t>
  </si>
  <si>
    <t xml:space="preserve">                           Α.Δ.Τ. ΑΕ413053</t>
  </si>
</sst>
</file>

<file path=xl/styles.xml><?xml version="1.0" encoding="utf-8"?>
<styleSheet xmlns="http://schemas.openxmlformats.org/spreadsheetml/2006/main">
  <numFmts count="4">
    <numFmt numFmtId="164" formatCode="_-* #,##0.00\ [$€]_-;\-* #,##0.00\ [$€]_-;_-* &quot;-&quot;??\ [$€]_-;_-@_-"/>
    <numFmt numFmtId="165" formatCode="_-* #,##0.00\ _Δ_ρ_χ_-;\-* #,##0.00\ _Δ_ρ_χ_-;_-* &quot;-&quot;??\ _Δ_ρ_χ_-;_-@_-"/>
    <numFmt numFmtId="166" formatCode="0.00_)"/>
    <numFmt numFmtId="167" formatCode="###,###,###,##0.00"/>
  </numFmts>
  <fonts count="35">
    <font>
      <sz val="10"/>
      <name val="Arial Greek"/>
      <charset val="161"/>
    </font>
    <font>
      <sz val="10"/>
      <name val="Arial"/>
      <family val="2"/>
      <charset val="161"/>
    </font>
    <font>
      <b/>
      <sz val="16"/>
      <name val="Arial"/>
      <family val="2"/>
    </font>
    <font>
      <sz val="16"/>
      <name val="Arial"/>
      <family val="2"/>
    </font>
    <font>
      <b/>
      <u/>
      <sz val="12"/>
      <name val="Arial"/>
      <family val="2"/>
    </font>
    <font>
      <b/>
      <sz val="12"/>
      <name val="Arial"/>
      <family val="2"/>
    </font>
    <font>
      <b/>
      <sz val="10"/>
      <name val="Arial"/>
      <family val="2"/>
    </font>
    <font>
      <sz val="10"/>
      <name val="Arial"/>
      <family val="2"/>
    </font>
    <font>
      <sz val="8.5"/>
      <name val="Arial"/>
      <family val="2"/>
    </font>
    <font>
      <sz val="12"/>
      <name val="Arial"/>
      <family val="2"/>
    </font>
    <font>
      <b/>
      <i/>
      <sz val="12"/>
      <name val="Arial"/>
      <family val="2"/>
      <charset val="161"/>
    </font>
    <font>
      <b/>
      <sz val="12"/>
      <name val="Arial"/>
      <family val="2"/>
      <charset val="161"/>
    </font>
    <font>
      <sz val="12"/>
      <name val="Arial"/>
      <family val="2"/>
      <charset val="161"/>
    </font>
    <font>
      <sz val="10"/>
      <name val="Arial Greek"/>
      <charset val="161"/>
    </font>
    <font>
      <b/>
      <sz val="12"/>
      <name val="Verdana"/>
      <family val="2"/>
    </font>
    <font>
      <b/>
      <sz val="8.5"/>
      <name val="Arial"/>
      <family val="2"/>
    </font>
    <font>
      <sz val="10"/>
      <name val="MS Sans Serif"/>
      <family val="2"/>
      <charset val="161"/>
    </font>
    <font>
      <sz val="10"/>
      <color indexed="8"/>
      <name val="Arial"/>
      <family val="2"/>
      <charset val="161"/>
    </font>
    <font>
      <b/>
      <u/>
      <sz val="12"/>
      <name val="Arial"/>
      <family val="2"/>
      <charset val="161"/>
    </font>
    <font>
      <b/>
      <sz val="8"/>
      <color indexed="63"/>
      <name val="Arial Greek"/>
    </font>
    <font>
      <sz val="12"/>
      <color rgb="FFFF0000"/>
      <name val="Arial"/>
      <family val="2"/>
    </font>
    <font>
      <b/>
      <sz val="16"/>
      <color indexed="10"/>
      <name val="Arial"/>
      <family val="2"/>
    </font>
    <font>
      <sz val="12"/>
      <color rgb="FFC00000"/>
      <name val="Arial"/>
      <family val="2"/>
    </font>
    <font>
      <sz val="9"/>
      <name val="Arial"/>
      <family val="2"/>
      <charset val="161"/>
    </font>
    <font>
      <sz val="12"/>
      <color indexed="8"/>
      <name val="Arial"/>
      <family val="2"/>
      <charset val="161"/>
    </font>
    <font>
      <sz val="12"/>
      <color rgb="FFFF0000"/>
      <name val="Arial"/>
      <family val="2"/>
      <charset val="161"/>
    </font>
    <font>
      <sz val="12"/>
      <color indexed="63"/>
      <name val="Arial"/>
      <family val="2"/>
      <charset val="161"/>
    </font>
    <font>
      <b/>
      <sz val="10"/>
      <name val="Verdana"/>
      <family val="2"/>
      <charset val="161"/>
    </font>
    <font>
      <sz val="10"/>
      <name val="Verdana"/>
      <family val="2"/>
      <charset val="161"/>
    </font>
    <font>
      <b/>
      <u/>
      <sz val="10"/>
      <name val="Verdana"/>
      <family val="2"/>
      <charset val="161"/>
    </font>
    <font>
      <b/>
      <i/>
      <sz val="10"/>
      <name val="Verdana"/>
      <family val="2"/>
      <charset val="161"/>
    </font>
    <font>
      <sz val="10"/>
      <color rgb="FFFF0000"/>
      <name val="Verdana"/>
      <family val="2"/>
      <charset val="161"/>
    </font>
    <font>
      <sz val="10"/>
      <color indexed="8"/>
      <name val="Verdana"/>
      <family val="2"/>
      <charset val="161"/>
    </font>
    <font>
      <sz val="10"/>
      <color indexed="63"/>
      <name val="Verdana"/>
      <family val="2"/>
      <charset val="161"/>
    </font>
    <font>
      <b/>
      <sz val="10"/>
      <color indexed="10"/>
      <name val="Verdana"/>
      <family val="2"/>
      <charset val="161"/>
    </font>
  </fonts>
  <fills count="6">
    <fill>
      <patternFill patternType="none"/>
    </fill>
    <fill>
      <patternFill patternType="gray125"/>
    </fill>
    <fill>
      <patternFill patternType="solid">
        <fgColor rgb="FFFFFF00"/>
        <bgColor indexed="64"/>
      </patternFill>
    </fill>
    <fill>
      <patternFill patternType="solid">
        <fgColor indexed="62"/>
        <bgColor indexed="64"/>
      </patternFill>
    </fill>
    <fill>
      <patternFill patternType="solid">
        <fgColor theme="0"/>
        <bgColor indexed="64"/>
      </patternFill>
    </fill>
    <fill>
      <patternFill patternType="solid">
        <fgColor indexed="9"/>
        <bgColor indexed="64"/>
      </patternFill>
    </fill>
  </fills>
  <borders count="7">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right/>
      <top style="double">
        <color indexed="64"/>
      </top>
      <bottom style="double">
        <color indexed="64"/>
      </bottom>
      <diagonal/>
    </border>
    <border>
      <left/>
      <right/>
      <top/>
      <bottom style="medium">
        <color indexed="64"/>
      </bottom>
      <diagonal/>
    </border>
  </borders>
  <cellStyleXfs count="10">
    <xf numFmtId="0" fontId="0" fillId="0" borderId="0"/>
    <xf numFmtId="0" fontId="1" fillId="0" borderId="0"/>
    <xf numFmtId="0" fontId="13" fillId="0" borderId="0"/>
    <xf numFmtId="38" fontId="16"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0" fontId="13" fillId="0" borderId="0"/>
    <xf numFmtId="0" fontId="17" fillId="0" borderId="0"/>
    <xf numFmtId="165" fontId="13" fillId="0" borderId="0" applyFont="0" applyFill="0" applyBorder="0" applyAlignment="0" applyProtection="0"/>
  </cellStyleXfs>
  <cellXfs count="294">
    <xf numFmtId="0" fontId="0" fillId="0" borderId="0" xfId="0"/>
    <xf numFmtId="0" fontId="3" fillId="0" borderId="0" xfId="1" applyFont="1" applyAlignment="1">
      <alignment vertical="center"/>
    </xf>
    <xf numFmtId="3" fontId="2" fillId="0" borderId="0" xfId="1" applyNumberFormat="1" applyFont="1" applyAlignment="1">
      <alignment horizontal="center" vertical="center"/>
    </xf>
    <xf numFmtId="0" fontId="7" fillId="0" borderId="0" xfId="1" applyFont="1" applyAlignment="1">
      <alignment horizontal="center" vertical="center"/>
    </xf>
    <xf numFmtId="3" fontId="6" fillId="0" borderId="0" xfId="1" applyNumberFormat="1" applyFont="1" applyAlignment="1">
      <alignment horizontal="center" vertical="center"/>
    </xf>
    <xf numFmtId="0" fontId="8" fillId="0" borderId="0" xfId="1" applyFont="1" applyAlignment="1">
      <alignment horizontal="center" vertical="center"/>
    </xf>
    <xf numFmtId="0" fontId="8" fillId="0" borderId="0" xfId="1" applyFont="1" applyAlignment="1">
      <alignment vertical="center"/>
    </xf>
    <xf numFmtId="0" fontId="9" fillId="0" borderId="0" xfId="1" applyFont="1" applyAlignment="1">
      <alignment vertical="center"/>
    </xf>
    <xf numFmtId="3" fontId="5" fillId="0" borderId="0" xfId="1" applyNumberFormat="1" applyFont="1" applyAlignment="1">
      <alignment horizontal="center" vertical="center"/>
    </xf>
    <xf numFmtId="0" fontId="9" fillId="0" borderId="0" xfId="1" applyFont="1" applyFill="1" applyAlignment="1">
      <alignment vertical="center"/>
    </xf>
    <xf numFmtId="0" fontId="9" fillId="0" borderId="0" xfId="1" applyFont="1" applyFill="1" applyAlignment="1">
      <alignment horizontal="left" vertical="center"/>
    </xf>
    <xf numFmtId="4" fontId="9" fillId="0" borderId="0" xfId="1" applyNumberFormat="1" applyFont="1" applyAlignment="1">
      <alignment vertical="center"/>
    </xf>
    <xf numFmtId="4" fontId="13" fillId="0" borderId="0" xfId="0" applyNumberFormat="1" applyFont="1" applyAlignment="1" applyProtection="1">
      <alignment horizontal="left" vertical="center"/>
    </xf>
    <xf numFmtId="0" fontId="12" fillId="0" borderId="0" xfId="1" applyFont="1" applyFill="1" applyAlignment="1">
      <alignment vertical="center"/>
    </xf>
    <xf numFmtId="3" fontId="12" fillId="0" borderId="0" xfId="1" applyNumberFormat="1" applyFont="1" applyAlignment="1">
      <alignment horizontal="center" vertical="center"/>
    </xf>
    <xf numFmtId="0" fontId="12" fillId="0" borderId="0" xfId="1" applyFont="1" applyAlignment="1">
      <alignment vertical="center"/>
    </xf>
    <xf numFmtId="4" fontId="5" fillId="0" borderId="0" xfId="1" applyNumberFormat="1" applyFont="1" applyAlignment="1">
      <alignment horizontal="center" vertical="center"/>
    </xf>
    <xf numFmtId="0" fontId="11" fillId="0" borderId="0" xfId="1" applyFont="1" applyAlignment="1">
      <alignment vertical="center"/>
    </xf>
    <xf numFmtId="0" fontId="11" fillId="0" borderId="0" xfId="1" applyFont="1" applyFill="1" applyAlignment="1">
      <alignment vertical="center"/>
    </xf>
    <xf numFmtId="3" fontId="11" fillId="0" borderId="0" xfId="1" applyNumberFormat="1" applyFont="1" applyFill="1" applyAlignment="1">
      <alignment horizontal="center" vertical="center"/>
    </xf>
    <xf numFmtId="0" fontId="11" fillId="0" borderId="0" xfId="2" applyFont="1" applyFill="1" applyBorder="1" applyAlignment="1">
      <alignment horizontal="centerContinuous"/>
    </xf>
    <xf numFmtId="0" fontId="14" fillId="0" borderId="0" xfId="1" applyFont="1" applyFill="1" applyAlignment="1">
      <alignment horizontal="center" vertical="center"/>
    </xf>
    <xf numFmtId="0" fontId="11" fillId="0" borderId="0" xfId="2" applyFont="1" applyFill="1" applyBorder="1" applyAlignment="1">
      <alignment horizontal="centerContinuous" vertical="center"/>
    </xf>
    <xf numFmtId="0" fontId="8" fillId="0" borderId="0" xfId="1" applyFont="1" applyFill="1" applyAlignment="1">
      <alignment vertical="center"/>
    </xf>
    <xf numFmtId="3" fontId="15" fillId="0" borderId="0" xfId="1" applyNumberFormat="1" applyFont="1" applyAlignment="1">
      <alignment horizontal="center" vertical="center"/>
    </xf>
    <xf numFmtId="3" fontId="8" fillId="0" borderId="0" xfId="1" applyNumberFormat="1" applyFont="1" applyFill="1" applyAlignment="1">
      <alignment horizontal="center" vertical="center"/>
    </xf>
    <xf numFmtId="3" fontId="8" fillId="0" borderId="0" xfId="1" applyNumberFormat="1" applyFont="1" applyFill="1" applyAlignment="1">
      <alignment vertical="center"/>
    </xf>
    <xf numFmtId="3" fontId="15" fillId="0" borderId="0" xfId="1" applyNumberFormat="1" applyFont="1" applyFill="1" applyAlignment="1">
      <alignment horizontal="center" vertical="center"/>
    </xf>
    <xf numFmtId="3" fontId="8" fillId="0" borderId="0" xfId="1" applyNumberFormat="1" applyFont="1" applyAlignment="1">
      <alignment horizontal="center" vertical="center"/>
    </xf>
    <xf numFmtId="3" fontId="8" fillId="0" borderId="0" xfId="1" applyNumberFormat="1" applyFont="1" applyAlignment="1">
      <alignment vertical="center"/>
    </xf>
    <xf numFmtId="0" fontId="9" fillId="2" borderId="0" xfId="1" applyFont="1" applyFill="1" applyAlignment="1">
      <alignment vertical="center"/>
    </xf>
    <xf numFmtId="0" fontId="12" fillId="0" borderId="0" xfId="1" applyFont="1" applyFill="1"/>
    <xf numFmtId="3" fontId="5" fillId="2" borderId="0" xfId="1" applyNumberFormat="1" applyFont="1" applyFill="1" applyAlignment="1">
      <alignment horizontal="center" vertical="center"/>
    </xf>
    <xf numFmtId="167" fontId="19" fillId="3" borderId="0" xfId="0" applyNumberFormat="1" applyFont="1" applyFill="1" applyAlignment="1">
      <alignment vertical="top"/>
    </xf>
    <xf numFmtId="4" fontId="20" fillId="0" borderId="0" xfId="1" applyNumberFormat="1" applyFont="1" applyAlignment="1">
      <alignment vertical="center"/>
    </xf>
    <xf numFmtId="4" fontId="11" fillId="0" borderId="0" xfId="1" applyNumberFormat="1" applyFont="1" applyAlignment="1">
      <alignment horizontal="center" vertical="center"/>
    </xf>
    <xf numFmtId="0" fontId="3" fillId="0" borderId="0" xfId="1" applyFont="1" applyFill="1" applyAlignment="1">
      <alignment vertical="center"/>
    </xf>
    <xf numFmtId="0" fontId="9" fillId="0" borderId="0" xfId="0" applyFont="1" applyAlignment="1">
      <alignment vertical="center"/>
    </xf>
    <xf numFmtId="3" fontId="5" fillId="0" borderId="0" xfId="0" applyNumberFormat="1" applyFont="1" applyFill="1" applyAlignment="1">
      <alignment horizontal="center" vertical="center"/>
    </xf>
    <xf numFmtId="0" fontId="11" fillId="0" borderId="0" xfId="0" applyFont="1" applyAlignment="1">
      <alignment vertical="center"/>
    </xf>
    <xf numFmtId="3" fontId="11" fillId="0" borderId="0" xfId="0" applyNumberFormat="1" applyFont="1" applyFill="1" applyAlignment="1">
      <alignment horizontal="center" vertical="center"/>
    </xf>
    <xf numFmtId="0" fontId="11" fillId="0" borderId="0" xfId="1" applyFont="1" applyFill="1" applyAlignment="1">
      <alignment horizontal="center" vertical="center"/>
    </xf>
    <xf numFmtId="3" fontId="5" fillId="0" borderId="0" xfId="1" applyNumberFormat="1" applyFont="1" applyFill="1" applyAlignment="1">
      <alignment horizontal="center" vertical="center"/>
    </xf>
    <xf numFmtId="0" fontId="11" fillId="0" borderId="0" xfId="1" applyFont="1" applyAlignment="1">
      <alignment horizontal="center" vertical="center"/>
    </xf>
    <xf numFmtId="0" fontId="11" fillId="0" borderId="0" xfId="0" applyFont="1" applyAlignment="1">
      <alignment horizontal="center" vertical="center"/>
    </xf>
    <xf numFmtId="4" fontId="22" fillId="0" borderId="0" xfId="1" applyNumberFormat="1" applyFont="1" applyAlignment="1">
      <alignment vertical="center"/>
    </xf>
    <xf numFmtId="4" fontId="23" fillId="0" borderId="0" xfId="1" applyNumberFormat="1" applyFont="1" applyAlignment="1">
      <alignment horizontal="center" vertical="center"/>
    </xf>
    <xf numFmtId="4" fontId="7" fillId="0" borderId="0" xfId="1" applyNumberFormat="1" applyFont="1" applyAlignment="1">
      <alignment vertical="center"/>
    </xf>
    <xf numFmtId="4" fontId="7" fillId="0" borderId="0" xfId="1" applyNumberFormat="1" applyFont="1" applyAlignment="1">
      <alignment horizontal="center" vertical="center"/>
    </xf>
    <xf numFmtId="0" fontId="11" fillId="0" borderId="0" xfId="1" applyFont="1" applyAlignment="1">
      <alignment horizontal="center" vertical="center"/>
    </xf>
    <xf numFmtId="3" fontId="5" fillId="0" borderId="0" xfId="1" applyNumberFormat="1" applyFont="1" applyFill="1" applyAlignment="1">
      <alignment horizontal="center" vertical="center"/>
    </xf>
    <xf numFmtId="0" fontId="2" fillId="4" borderId="0" xfId="1" applyFont="1" applyFill="1" applyBorder="1" applyAlignment="1">
      <alignment horizontal="left" vertical="center"/>
    </xf>
    <xf numFmtId="0" fontId="3" fillId="4" borderId="0" xfId="1" applyFont="1" applyFill="1" applyAlignment="1">
      <alignment horizontal="center" vertical="center"/>
    </xf>
    <xf numFmtId="3" fontId="2" fillId="4" borderId="0" xfId="1" applyNumberFormat="1" applyFont="1" applyFill="1" applyAlignment="1">
      <alignment horizontal="center" vertical="center"/>
    </xf>
    <xf numFmtId="0" fontId="2" fillId="4" borderId="0" xfId="1" applyFont="1" applyFill="1" applyAlignment="1">
      <alignment horizontal="left" vertical="center"/>
    </xf>
    <xf numFmtId="0" fontId="3" fillId="4" borderId="0" xfId="1" applyFont="1" applyFill="1" applyAlignment="1">
      <alignment vertical="center"/>
    </xf>
    <xf numFmtId="3" fontId="4" fillId="4" borderId="0" xfId="1" applyNumberFormat="1" applyFont="1" applyFill="1" applyBorder="1" applyAlignment="1">
      <alignment horizontal="center" vertical="center"/>
    </xf>
    <xf numFmtId="0" fontId="11" fillId="4" borderId="0" xfId="1" applyFont="1" applyFill="1" applyBorder="1" applyAlignment="1">
      <alignment horizontal="left" vertical="center"/>
    </xf>
    <xf numFmtId="0" fontId="12" fillId="4" borderId="0" xfId="1" applyFont="1" applyFill="1" applyAlignment="1">
      <alignment horizontal="center" vertical="center"/>
    </xf>
    <xf numFmtId="3" fontId="11" fillId="4" borderId="0" xfId="1" applyNumberFormat="1" applyFont="1" applyFill="1" applyAlignment="1">
      <alignment horizontal="center" vertical="center"/>
    </xf>
    <xf numFmtId="0" fontId="11" fillId="4" borderId="0" xfId="1" applyFont="1" applyFill="1" applyAlignment="1">
      <alignment horizontal="left" vertical="center"/>
    </xf>
    <xf numFmtId="0" fontId="11" fillId="4" borderId="0" xfId="1" applyFont="1" applyFill="1" applyBorder="1" applyAlignment="1">
      <alignment horizontal="center" vertical="center"/>
    </xf>
    <xf numFmtId="4" fontId="18" fillId="4" borderId="0" xfId="1" applyNumberFormat="1" applyFont="1" applyFill="1" applyBorder="1" applyAlignment="1">
      <alignment horizontal="center" vertical="center"/>
    </xf>
    <xf numFmtId="0" fontId="18" fillId="4" borderId="0" xfId="1" applyFont="1" applyFill="1" applyBorder="1" applyAlignment="1">
      <alignment horizontal="center" vertical="center"/>
    </xf>
    <xf numFmtId="3" fontId="18" fillId="4" borderId="0" xfId="1" applyNumberFormat="1" applyFont="1" applyFill="1" applyBorder="1" applyAlignment="1">
      <alignment horizontal="center" vertical="center"/>
    </xf>
    <xf numFmtId="3" fontId="18" fillId="4" borderId="0" xfId="1" quotePrefix="1" applyNumberFormat="1" applyFont="1" applyFill="1" applyBorder="1" applyAlignment="1">
      <alignment horizontal="center" vertical="center"/>
    </xf>
    <xf numFmtId="3" fontId="4" fillId="4" borderId="0" xfId="1" applyNumberFormat="1" applyFont="1" applyFill="1" applyAlignment="1">
      <alignment horizontal="center" vertical="center"/>
    </xf>
    <xf numFmtId="0" fontId="18" fillId="4" borderId="0" xfId="1" applyFont="1" applyFill="1" applyBorder="1" applyAlignment="1">
      <alignment horizontal="left" vertical="center"/>
    </xf>
    <xf numFmtId="3" fontId="11" fillId="4" borderId="1" xfId="1" applyNumberFormat="1" applyFont="1" applyFill="1" applyBorder="1" applyAlignment="1">
      <alignment horizontal="center" vertical="center" wrapText="1"/>
    </xf>
    <xf numFmtId="3" fontId="18" fillId="4" borderId="0" xfId="1" applyNumberFormat="1" applyFont="1" applyFill="1" applyBorder="1" applyAlignment="1">
      <alignment horizontal="center" vertical="center" wrapText="1"/>
    </xf>
    <xf numFmtId="3" fontId="11" fillId="4" borderId="1" xfId="1" applyNumberFormat="1" applyFont="1" applyFill="1" applyBorder="1" applyAlignment="1">
      <alignment horizontal="center" vertical="center"/>
    </xf>
    <xf numFmtId="3" fontId="11" fillId="4" borderId="0" xfId="1" applyNumberFormat="1" applyFont="1" applyFill="1" applyBorder="1" applyAlignment="1">
      <alignment horizontal="center" vertical="center" wrapText="1"/>
    </xf>
    <xf numFmtId="3" fontId="18" fillId="4" borderId="0" xfId="1" quotePrefix="1" applyNumberFormat="1" applyFont="1" applyFill="1" applyBorder="1" applyAlignment="1">
      <alignment horizontal="left" vertical="center"/>
    </xf>
    <xf numFmtId="3" fontId="11" fillId="4" borderId="1" xfId="1" quotePrefix="1" applyNumberFormat="1" applyFont="1" applyFill="1" applyBorder="1" applyAlignment="1">
      <alignment horizontal="center" vertical="center"/>
    </xf>
    <xf numFmtId="3" fontId="6" fillId="4" borderId="0" xfId="1" applyNumberFormat="1" applyFont="1" applyFill="1" applyAlignment="1">
      <alignment horizontal="center" vertical="center"/>
    </xf>
    <xf numFmtId="3" fontId="11" fillId="4" borderId="0" xfId="1" applyNumberFormat="1" applyFont="1" applyFill="1" applyAlignment="1">
      <alignment horizontal="center" vertical="center" wrapText="1"/>
    </xf>
    <xf numFmtId="3" fontId="11" fillId="4" borderId="0" xfId="1" applyNumberFormat="1" applyFont="1" applyFill="1" applyAlignment="1">
      <alignment vertical="center"/>
    </xf>
    <xf numFmtId="3" fontId="5" fillId="4" borderId="0" xfId="1" applyNumberFormat="1" applyFont="1" applyFill="1" applyAlignment="1">
      <alignment horizontal="center" vertical="center"/>
    </xf>
    <xf numFmtId="0" fontId="12" fillId="4" borderId="0" xfId="1" applyFont="1" applyFill="1" applyBorder="1" applyAlignment="1">
      <alignment horizontal="left" vertical="center"/>
    </xf>
    <xf numFmtId="4" fontId="12" fillId="4" borderId="0" xfId="1" applyNumberFormat="1" applyFont="1" applyFill="1" applyAlignment="1">
      <alignment horizontal="right" vertical="center"/>
    </xf>
    <xf numFmtId="4" fontId="12" fillId="4" borderId="0" xfId="1" applyNumberFormat="1" applyFont="1" applyFill="1" applyAlignment="1">
      <alignment horizontal="center" vertical="center"/>
    </xf>
    <xf numFmtId="3" fontId="18" fillId="4" borderId="0" xfId="1" applyNumberFormat="1" applyFont="1" applyFill="1" applyAlignment="1">
      <alignment vertical="center"/>
    </xf>
    <xf numFmtId="3" fontId="11" fillId="4" borderId="0" xfId="1" applyNumberFormat="1" applyFont="1" applyFill="1" applyBorder="1" applyAlignment="1">
      <alignment horizontal="center" vertical="center"/>
    </xf>
    <xf numFmtId="3" fontId="5" fillId="4" borderId="0" xfId="1" applyNumberFormat="1" applyFont="1" applyFill="1" applyBorder="1" applyAlignment="1">
      <alignment horizontal="center" vertical="center"/>
    </xf>
    <xf numFmtId="0" fontId="12" fillId="4" borderId="0" xfId="1" applyFont="1" applyFill="1" applyAlignment="1">
      <alignment vertical="center"/>
    </xf>
    <xf numFmtId="4" fontId="11" fillId="4" borderId="2" xfId="1" applyNumberFormat="1" applyFont="1" applyFill="1" applyBorder="1" applyAlignment="1">
      <alignment horizontal="right" vertical="center" wrapText="1"/>
    </xf>
    <xf numFmtId="4" fontId="12" fillId="4" borderId="0" xfId="1" applyNumberFormat="1" applyFont="1" applyFill="1" applyBorder="1" applyAlignment="1">
      <alignment horizontal="right" vertical="center" wrapText="1"/>
    </xf>
    <xf numFmtId="4" fontId="11" fillId="4" borderId="2" xfId="1" applyNumberFormat="1" applyFont="1" applyFill="1" applyBorder="1" applyAlignment="1">
      <alignment horizontal="right" vertical="center"/>
    </xf>
    <xf numFmtId="4" fontId="11" fillId="4" borderId="0" xfId="1" applyNumberFormat="1" applyFont="1" applyFill="1" applyBorder="1" applyAlignment="1">
      <alignment horizontal="center" vertical="center"/>
    </xf>
    <xf numFmtId="3" fontId="10" fillId="4" borderId="0" xfId="1" quotePrefix="1" applyNumberFormat="1" applyFont="1" applyFill="1" applyAlignment="1">
      <alignment horizontal="left" vertical="center"/>
    </xf>
    <xf numFmtId="4" fontId="11" fillId="4" borderId="6" xfId="0" applyNumberFormat="1" applyFont="1" applyFill="1" applyBorder="1" applyAlignment="1">
      <alignment horizontal="right" vertical="center"/>
    </xf>
    <xf numFmtId="4" fontId="9" fillId="4" borderId="0" xfId="1" applyNumberFormat="1" applyFont="1" applyFill="1" applyAlignment="1">
      <alignment horizontal="center" vertical="center"/>
    </xf>
    <xf numFmtId="3" fontId="12" fillId="4" borderId="0" xfId="1" applyNumberFormat="1" applyFont="1" applyFill="1" applyAlignment="1">
      <alignment horizontal="right" vertical="center" wrapText="1"/>
    </xf>
    <xf numFmtId="3" fontId="12" fillId="4" borderId="0" xfId="1" applyNumberFormat="1" applyFont="1" applyFill="1" applyAlignment="1">
      <alignment horizontal="right" vertical="center"/>
    </xf>
    <xf numFmtId="3" fontId="12" fillId="4" borderId="0" xfId="1" applyNumberFormat="1" applyFont="1" applyFill="1" applyAlignment="1">
      <alignment horizontal="center" vertical="center"/>
    </xf>
    <xf numFmtId="3" fontId="12" fillId="4" borderId="0" xfId="1" applyNumberFormat="1" applyFont="1" applyFill="1" applyAlignment="1">
      <alignment vertical="center"/>
    </xf>
    <xf numFmtId="4" fontId="11" fillId="4" borderId="0" xfId="1" applyNumberFormat="1" applyFont="1" applyFill="1" applyBorder="1" applyAlignment="1">
      <alignment horizontal="right" vertical="center"/>
    </xf>
    <xf numFmtId="4" fontId="5" fillId="4" borderId="0" xfId="1" applyNumberFormat="1" applyFont="1" applyFill="1" applyAlignment="1">
      <alignment horizontal="center" vertical="center"/>
    </xf>
    <xf numFmtId="0" fontId="11" fillId="4" borderId="0" xfId="1" applyFont="1" applyFill="1" applyAlignment="1">
      <alignment vertical="center"/>
    </xf>
    <xf numFmtId="0" fontId="12" fillId="4" borderId="0" xfId="1" applyFont="1" applyFill="1" applyBorder="1" applyAlignment="1">
      <alignment vertical="center"/>
    </xf>
    <xf numFmtId="0" fontId="9" fillId="4" borderId="0" xfId="1" applyFont="1" applyFill="1" applyBorder="1" applyAlignment="1">
      <alignment vertical="center"/>
    </xf>
    <xf numFmtId="0" fontId="10" fillId="4" borderId="0" xfId="1" applyFont="1" applyFill="1" applyAlignment="1">
      <alignment vertical="center"/>
    </xf>
    <xf numFmtId="0" fontId="12" fillId="4" borderId="0" xfId="0" applyFont="1" applyFill="1" applyAlignment="1">
      <alignment horizontal="left" vertical="center"/>
    </xf>
    <xf numFmtId="4" fontId="12" fillId="4" borderId="1" xfId="1" applyNumberFormat="1" applyFont="1" applyFill="1" applyBorder="1" applyAlignment="1">
      <alignment horizontal="right" vertical="center"/>
    </xf>
    <xf numFmtId="4" fontId="12" fillId="4" borderId="1" xfId="0" applyNumberFormat="1" applyFont="1" applyFill="1" applyBorder="1" applyAlignment="1">
      <alignment vertical="center"/>
    </xf>
    <xf numFmtId="4" fontId="12" fillId="4" borderId="1" xfId="0" applyNumberFormat="1" applyFont="1" applyFill="1" applyBorder="1" applyAlignment="1">
      <alignment vertical="center" wrapText="1"/>
    </xf>
    <xf numFmtId="4" fontId="11" fillId="4" borderId="0" xfId="0" applyNumberFormat="1" applyFont="1" applyFill="1" applyBorder="1" applyAlignment="1">
      <alignment vertical="center" wrapText="1"/>
    </xf>
    <xf numFmtId="4" fontId="12" fillId="4" borderId="0" xfId="0" applyNumberFormat="1" applyFont="1" applyFill="1" applyAlignment="1">
      <alignment vertical="center"/>
    </xf>
    <xf numFmtId="4" fontId="12" fillId="4" borderId="0" xfId="0" applyNumberFormat="1" applyFont="1" applyFill="1" applyAlignment="1">
      <alignment horizontal="right" vertical="center"/>
    </xf>
    <xf numFmtId="0" fontId="9" fillId="4" borderId="0" xfId="1" applyFont="1" applyFill="1" applyAlignment="1">
      <alignment vertical="center"/>
    </xf>
    <xf numFmtId="3" fontId="11" fillId="4" borderId="0" xfId="1" applyNumberFormat="1" applyFont="1" applyFill="1" applyAlignment="1">
      <alignment horizontal="right" vertical="center"/>
    </xf>
    <xf numFmtId="4" fontId="12" fillId="4" borderId="1" xfId="0" applyNumberFormat="1" applyFont="1" applyFill="1" applyBorder="1" applyAlignment="1">
      <alignment horizontal="right" vertical="center"/>
    </xf>
    <xf numFmtId="4" fontId="11" fillId="4" borderId="3" xfId="1" applyNumberFormat="1" applyFont="1" applyFill="1" applyBorder="1" applyAlignment="1">
      <alignment horizontal="right" vertical="center"/>
    </xf>
    <xf numFmtId="0" fontId="12" fillId="4" borderId="0" xfId="1" applyFont="1" applyFill="1" applyAlignment="1">
      <alignment horizontal="left" vertical="center"/>
    </xf>
    <xf numFmtId="3" fontId="10" fillId="4" borderId="0" xfId="1" applyNumberFormat="1" applyFont="1" applyFill="1" applyAlignment="1">
      <alignment vertical="center"/>
    </xf>
    <xf numFmtId="4" fontId="12" fillId="4" borderId="0" xfId="0" applyNumberFormat="1" applyFont="1" applyFill="1" applyBorder="1" applyAlignment="1">
      <alignment horizontal="right" vertical="center"/>
    </xf>
    <xf numFmtId="4" fontId="9" fillId="4" borderId="0" xfId="1" applyNumberFormat="1" applyFont="1" applyFill="1" applyBorder="1" applyAlignment="1">
      <alignment horizontal="center" vertical="center"/>
    </xf>
    <xf numFmtId="4" fontId="12" fillId="4" borderId="0" xfId="1" applyNumberFormat="1" applyFont="1" applyFill="1" applyAlignment="1">
      <alignment vertical="center"/>
    </xf>
    <xf numFmtId="4" fontId="12" fillId="4" borderId="0" xfId="1" applyNumberFormat="1" applyFont="1" applyFill="1" applyBorder="1" applyAlignment="1">
      <alignment horizontal="right" vertical="center"/>
    </xf>
    <xf numFmtId="4" fontId="12" fillId="4" borderId="0" xfId="0" applyNumberFormat="1" applyFont="1" applyFill="1" applyBorder="1" applyAlignment="1">
      <alignment vertical="center"/>
    </xf>
    <xf numFmtId="4" fontId="5" fillId="4" borderId="0" xfId="1" applyNumberFormat="1" applyFont="1" applyFill="1" applyAlignment="1">
      <alignment horizontal="right" vertical="center"/>
    </xf>
    <xf numFmtId="0" fontId="12" fillId="4" borderId="0" xfId="1" applyFont="1" applyFill="1" applyAlignment="1">
      <alignment vertical="center" wrapText="1"/>
    </xf>
    <xf numFmtId="4" fontId="12" fillId="4" borderId="0" xfId="1" applyNumberFormat="1" applyFont="1" applyFill="1" applyBorder="1" applyAlignment="1">
      <alignment horizontal="center" vertical="center"/>
    </xf>
    <xf numFmtId="4" fontId="18" fillId="4" borderId="0" xfId="0" applyNumberFormat="1" applyFont="1" applyFill="1" applyAlignment="1">
      <alignment vertical="center"/>
    </xf>
    <xf numFmtId="4" fontId="11" fillId="4" borderId="3" xfId="1" applyNumberFormat="1" applyFont="1" applyFill="1" applyBorder="1" applyAlignment="1">
      <alignment vertical="center"/>
    </xf>
    <xf numFmtId="0" fontId="12" fillId="4" borderId="0" xfId="0" applyFont="1" applyFill="1" applyAlignment="1">
      <alignment vertical="center"/>
    </xf>
    <xf numFmtId="4" fontId="11" fillId="4" borderId="4" xfId="1" applyNumberFormat="1" applyFont="1" applyFill="1" applyBorder="1" applyAlignment="1">
      <alignment horizontal="right" vertical="center"/>
    </xf>
    <xf numFmtId="4" fontId="11" fillId="4" borderId="0" xfId="1" applyNumberFormat="1" applyFont="1" applyFill="1" applyBorder="1" applyAlignment="1">
      <alignment vertical="center"/>
    </xf>
    <xf numFmtId="3" fontId="12" fillId="4" borderId="0" xfId="1" applyNumberFormat="1" applyFont="1" applyFill="1" applyBorder="1" applyAlignment="1">
      <alignment horizontal="center" vertical="center"/>
    </xf>
    <xf numFmtId="0" fontId="10" fillId="4" borderId="0" xfId="1" applyFont="1" applyFill="1" applyAlignment="1">
      <alignment horizontal="left" vertical="center"/>
    </xf>
    <xf numFmtId="4" fontId="11" fillId="4" borderId="3" xfId="0" applyNumberFormat="1" applyFont="1" applyFill="1" applyBorder="1" applyAlignment="1">
      <alignment horizontal="right" vertical="center"/>
    </xf>
    <xf numFmtId="3" fontId="12" fillId="4" borderId="0" xfId="1" applyNumberFormat="1" applyFont="1" applyFill="1" applyAlignment="1">
      <alignment vertical="center" wrapText="1"/>
    </xf>
    <xf numFmtId="4" fontId="12" fillId="4" borderId="0" xfId="1" applyNumberFormat="1" applyFont="1" applyFill="1" applyAlignment="1">
      <alignment horizontal="left" vertical="center"/>
    </xf>
    <xf numFmtId="4" fontId="25" fillId="4" borderId="0" xfId="1" applyNumberFormat="1" applyFont="1" applyFill="1" applyAlignment="1">
      <alignment horizontal="center" vertical="center"/>
    </xf>
    <xf numFmtId="4" fontId="11" fillId="4" borderId="2" xfId="1" applyNumberFormat="1" applyFont="1" applyFill="1" applyBorder="1" applyAlignment="1">
      <alignment vertical="center"/>
    </xf>
    <xf numFmtId="4" fontId="12" fillId="4" borderId="0" xfId="1" quotePrefix="1" applyNumberFormat="1" applyFont="1" applyFill="1" applyAlignment="1">
      <alignment horizontal="right" vertical="center"/>
    </xf>
    <xf numFmtId="4" fontId="24" fillId="4" borderId="0" xfId="0" applyNumberFormat="1" applyFont="1" applyFill="1" applyAlignment="1">
      <alignment horizontal="right" vertical="center"/>
    </xf>
    <xf numFmtId="3" fontId="12" fillId="4" borderId="0" xfId="1" quotePrefix="1" applyNumberFormat="1" applyFont="1" applyFill="1" applyAlignment="1">
      <alignment horizontal="center" vertical="center"/>
    </xf>
    <xf numFmtId="4" fontId="11" fillId="4" borderId="0" xfId="1" applyNumberFormat="1" applyFont="1" applyFill="1" applyAlignment="1">
      <alignment horizontal="center" vertical="center"/>
    </xf>
    <xf numFmtId="0" fontId="12" fillId="4" borderId="0" xfId="1" quotePrefix="1" applyFont="1" applyFill="1" applyAlignment="1">
      <alignment horizontal="left" vertical="center"/>
    </xf>
    <xf numFmtId="4" fontId="24" fillId="4" borderId="1" xfId="0" applyNumberFormat="1" applyFont="1" applyFill="1" applyBorder="1" applyAlignment="1">
      <alignment horizontal="right" vertical="center"/>
    </xf>
    <xf numFmtId="4" fontId="11" fillId="4" borderId="5" xfId="1" applyNumberFormat="1" applyFont="1" applyFill="1" applyBorder="1" applyAlignment="1">
      <alignment horizontal="right" vertical="center"/>
    </xf>
    <xf numFmtId="4" fontId="12" fillId="4" borderId="6" xfId="0" applyNumberFormat="1" applyFont="1" applyFill="1" applyBorder="1" applyAlignment="1">
      <alignment horizontal="right" vertical="center"/>
    </xf>
    <xf numFmtId="0" fontId="11" fillId="4" borderId="0" xfId="1" applyFont="1" applyFill="1" applyBorder="1" applyAlignment="1">
      <alignment vertical="center"/>
    </xf>
    <xf numFmtId="0" fontId="18" fillId="4" borderId="0" xfId="1" applyFont="1" applyFill="1" applyBorder="1" applyAlignment="1">
      <alignment vertical="center"/>
    </xf>
    <xf numFmtId="3" fontId="11" fillId="4" borderId="0" xfId="1" quotePrefix="1" applyNumberFormat="1" applyFont="1" applyFill="1" applyAlignment="1">
      <alignment horizontal="right" vertical="center"/>
    </xf>
    <xf numFmtId="4" fontId="5" fillId="4" borderId="0" xfId="1" applyNumberFormat="1" applyFont="1" applyFill="1" applyBorder="1" applyAlignment="1">
      <alignment horizontal="center" vertical="center"/>
    </xf>
    <xf numFmtId="167" fontId="26" fillId="4" borderId="0" xfId="0" applyNumberFormat="1" applyFont="1" applyFill="1" applyBorder="1" applyAlignment="1">
      <alignment vertical="top"/>
    </xf>
    <xf numFmtId="3" fontId="12" fillId="4" borderId="0" xfId="1" applyNumberFormat="1" applyFont="1" applyFill="1" applyBorder="1" applyAlignment="1">
      <alignment vertical="center"/>
    </xf>
    <xf numFmtId="0" fontId="12" fillId="4" borderId="0" xfId="0" applyFont="1" applyFill="1" applyAlignment="1">
      <alignment vertical="center" wrapText="1"/>
    </xf>
    <xf numFmtId="0" fontId="18" fillId="4" borderId="0" xfId="1" applyFont="1" applyFill="1" applyAlignment="1">
      <alignment vertical="center"/>
    </xf>
    <xf numFmtId="0" fontId="9" fillId="4" borderId="0" xfId="1" applyFont="1" applyFill="1" applyAlignment="1">
      <alignment horizontal="left" vertical="center" wrapText="1"/>
    </xf>
    <xf numFmtId="3" fontId="3" fillId="4" borderId="0" xfId="1" applyNumberFormat="1" applyFont="1" applyFill="1" applyAlignment="1">
      <alignment horizontal="center" vertical="center"/>
    </xf>
    <xf numFmtId="0" fontId="11" fillId="4" borderId="0" xfId="1" applyFont="1" applyFill="1" applyAlignment="1">
      <alignment horizontal="center" vertical="center"/>
    </xf>
    <xf numFmtId="0" fontId="12" fillId="4" borderId="0" xfId="1" applyFont="1" applyFill="1" applyAlignment="1">
      <alignment horizontal="right" vertical="center"/>
    </xf>
    <xf numFmtId="4" fontId="12" fillId="4" borderId="0" xfId="0" applyNumberFormat="1" applyFont="1" applyFill="1" applyProtection="1"/>
    <xf numFmtId="4" fontId="12" fillId="4" borderId="0" xfId="0" applyNumberFormat="1" applyFont="1" applyFill="1" applyBorder="1" applyAlignment="1" applyProtection="1">
      <alignment horizontal="left"/>
    </xf>
    <xf numFmtId="4" fontId="12" fillId="4" borderId="1" xfId="0" applyNumberFormat="1" applyFont="1" applyFill="1" applyBorder="1" applyProtection="1"/>
    <xf numFmtId="3" fontId="11" fillId="4" borderId="0" xfId="1" applyNumberFormat="1" applyFont="1" applyFill="1" applyAlignment="1">
      <alignment horizontal="left" vertical="center"/>
    </xf>
    <xf numFmtId="4" fontId="12" fillId="4" borderId="2" xfId="1" applyNumberFormat="1" applyFont="1" applyFill="1" applyBorder="1" applyAlignment="1">
      <alignment horizontal="right" vertical="center"/>
    </xf>
    <xf numFmtId="4" fontId="12" fillId="4" borderId="0" xfId="1" applyNumberFormat="1" applyFont="1" applyFill="1" applyBorder="1" applyAlignment="1">
      <alignment vertical="center"/>
    </xf>
    <xf numFmtId="4" fontId="12" fillId="4" borderId="0" xfId="0" applyNumberFormat="1" applyFont="1" applyFill="1" applyBorder="1"/>
    <xf numFmtId="4" fontId="12" fillId="4" borderId="1" xfId="0" applyNumberFormat="1" applyFont="1" applyFill="1" applyBorder="1"/>
    <xf numFmtId="4" fontId="12" fillId="4" borderId="0" xfId="0" applyNumberFormat="1" applyFont="1" applyFill="1" applyAlignment="1" applyProtection="1">
      <alignment horizontal="right"/>
    </xf>
    <xf numFmtId="4" fontId="12" fillId="4" borderId="0" xfId="0" applyNumberFormat="1" applyFont="1" applyFill="1" applyAlignment="1" applyProtection="1">
      <alignment horizontal="left"/>
    </xf>
    <xf numFmtId="166" fontId="12" fillId="4" borderId="0" xfId="7" applyNumberFormat="1" applyFont="1" applyFill="1" applyAlignment="1" applyProtection="1">
      <alignment horizontal="left"/>
    </xf>
    <xf numFmtId="4" fontId="12" fillId="4" borderId="1" xfId="1" applyNumberFormat="1" applyFont="1" applyFill="1" applyBorder="1" applyAlignment="1">
      <alignment vertical="center"/>
    </xf>
    <xf numFmtId="4" fontId="12" fillId="4" borderId="0" xfId="0" applyNumberFormat="1" applyFont="1" applyFill="1" applyBorder="1" applyProtection="1"/>
    <xf numFmtId="0" fontId="28" fillId="0" borderId="0" xfId="1" applyFont="1" applyAlignment="1">
      <alignment horizontal="center" vertical="center"/>
    </xf>
    <xf numFmtId="3" fontId="27" fillId="0" borderId="0" xfId="1" applyNumberFormat="1" applyFont="1" applyAlignment="1">
      <alignment horizontal="center" vertical="center"/>
    </xf>
    <xf numFmtId="3" fontId="27" fillId="4" borderId="0" xfId="1" applyNumberFormat="1" applyFont="1" applyFill="1" applyAlignment="1">
      <alignment horizontal="center" vertical="center"/>
    </xf>
    <xf numFmtId="4" fontId="28" fillId="4" borderId="0" xfId="1" applyNumberFormat="1" applyFont="1" applyFill="1" applyAlignment="1">
      <alignment vertical="center"/>
    </xf>
    <xf numFmtId="4" fontId="28" fillId="4" borderId="0" xfId="1" applyNumberFormat="1" applyFont="1" applyFill="1" applyAlignment="1">
      <alignment horizontal="center" vertical="center"/>
    </xf>
    <xf numFmtId="0" fontId="28" fillId="0" borderId="0" xfId="1" applyFont="1" applyAlignment="1">
      <alignment vertical="center"/>
    </xf>
    <xf numFmtId="0" fontId="27" fillId="4" borderId="0" xfId="1" applyFont="1" applyFill="1" applyBorder="1" applyAlignment="1">
      <alignment horizontal="left" vertical="center"/>
    </xf>
    <xf numFmtId="0" fontId="28" fillId="4" borderId="0" xfId="1" applyFont="1" applyFill="1" applyAlignment="1">
      <alignment horizontal="center" vertical="center"/>
    </xf>
    <xf numFmtId="0" fontId="27" fillId="4" borderId="0" xfId="1" applyFont="1" applyFill="1" applyAlignment="1">
      <alignment horizontal="left" vertical="center"/>
    </xf>
    <xf numFmtId="0" fontId="28" fillId="4" borderId="0" xfId="1" applyFont="1" applyFill="1" applyAlignment="1">
      <alignment vertical="center"/>
    </xf>
    <xf numFmtId="3" fontId="29" fillId="4" borderId="0" xfId="1" applyNumberFormat="1" applyFont="1" applyFill="1" applyBorder="1" applyAlignment="1">
      <alignment horizontal="center" vertical="center"/>
    </xf>
    <xf numFmtId="0" fontId="27" fillId="4" borderId="0" xfId="1" applyFont="1" applyFill="1" applyBorder="1" applyAlignment="1">
      <alignment horizontal="center" vertical="center"/>
    </xf>
    <xf numFmtId="4" fontId="29" fillId="4" borderId="0" xfId="1" applyNumberFormat="1" applyFont="1" applyFill="1" applyBorder="1" applyAlignment="1">
      <alignment horizontal="center" vertical="center"/>
    </xf>
    <xf numFmtId="0" fontId="29" fillId="4" borderId="0" xfId="1" applyFont="1" applyFill="1" applyBorder="1" applyAlignment="1">
      <alignment horizontal="center" vertical="center"/>
    </xf>
    <xf numFmtId="3" fontId="29" fillId="4" borderId="0" xfId="1" quotePrefix="1" applyNumberFormat="1" applyFont="1" applyFill="1" applyBorder="1" applyAlignment="1">
      <alignment horizontal="center" vertical="center"/>
    </xf>
    <xf numFmtId="3" fontId="29" fillId="4" borderId="0" xfId="1" applyNumberFormat="1" applyFont="1" applyFill="1" applyAlignment="1">
      <alignment horizontal="center" vertical="center"/>
    </xf>
    <xf numFmtId="0" fontId="29" fillId="4" borderId="0" xfId="1" applyFont="1" applyFill="1" applyBorder="1" applyAlignment="1">
      <alignment horizontal="left" vertical="center"/>
    </xf>
    <xf numFmtId="3" fontId="27" fillId="4" borderId="1" xfId="1" applyNumberFormat="1" applyFont="1" applyFill="1" applyBorder="1" applyAlignment="1">
      <alignment horizontal="center" vertical="center" wrapText="1"/>
    </xf>
    <xf numFmtId="3" fontId="29" fillId="4" borderId="0" xfId="1" applyNumberFormat="1" applyFont="1" applyFill="1" applyBorder="1" applyAlignment="1">
      <alignment horizontal="center" vertical="center" wrapText="1"/>
    </xf>
    <xf numFmtId="3" fontId="27" fillId="4" borderId="1" xfId="1" applyNumberFormat="1" applyFont="1" applyFill="1" applyBorder="1" applyAlignment="1">
      <alignment horizontal="center" vertical="center"/>
    </xf>
    <xf numFmtId="3" fontId="27" fillId="4" borderId="0" xfId="1" applyNumberFormat="1" applyFont="1" applyFill="1" applyBorder="1" applyAlignment="1">
      <alignment horizontal="center" vertical="center" wrapText="1"/>
    </xf>
    <xf numFmtId="3" fontId="29" fillId="4" borderId="0" xfId="1" quotePrefix="1" applyNumberFormat="1" applyFont="1" applyFill="1" applyBorder="1" applyAlignment="1">
      <alignment horizontal="left" vertical="center"/>
    </xf>
    <xf numFmtId="3" fontId="27" fillId="4" borderId="1" xfId="1" quotePrefix="1" applyNumberFormat="1" applyFont="1" applyFill="1" applyBorder="1" applyAlignment="1">
      <alignment horizontal="center" vertical="center"/>
    </xf>
    <xf numFmtId="4" fontId="28" fillId="0" borderId="0" xfId="1" applyNumberFormat="1" applyFont="1" applyAlignment="1">
      <alignment horizontal="center" vertical="center"/>
    </xf>
    <xf numFmtId="3" fontId="27" fillId="4" borderId="0" xfId="1" applyNumberFormat="1" applyFont="1" applyFill="1" applyAlignment="1">
      <alignment vertical="center"/>
    </xf>
    <xf numFmtId="4" fontId="28" fillId="4" borderId="0" xfId="1" applyNumberFormat="1" applyFont="1" applyFill="1" applyAlignment="1">
      <alignment horizontal="right" vertical="center"/>
    </xf>
    <xf numFmtId="3" fontId="29" fillId="4" borderId="0" xfId="1" applyNumberFormat="1" applyFont="1" applyFill="1" applyAlignment="1">
      <alignment vertical="center"/>
    </xf>
    <xf numFmtId="3" fontId="27" fillId="4" borderId="0" xfId="1" applyNumberFormat="1" applyFont="1" applyFill="1" applyBorder="1" applyAlignment="1">
      <alignment horizontal="center" vertical="center"/>
    </xf>
    <xf numFmtId="4" fontId="27" fillId="4" borderId="2" xfId="1" applyNumberFormat="1" applyFont="1" applyFill="1" applyBorder="1" applyAlignment="1">
      <alignment horizontal="right" vertical="center"/>
    </xf>
    <xf numFmtId="4" fontId="27" fillId="4" borderId="0" xfId="1" applyNumberFormat="1" applyFont="1" applyFill="1" applyBorder="1" applyAlignment="1">
      <alignment horizontal="center" vertical="center"/>
    </xf>
    <xf numFmtId="3" fontId="30" fillId="4" borderId="0" xfId="1" quotePrefix="1" applyNumberFormat="1" applyFont="1" applyFill="1" applyAlignment="1">
      <alignment horizontal="left" vertical="center"/>
    </xf>
    <xf numFmtId="4" fontId="27" fillId="4" borderId="6" xfId="0" applyNumberFormat="1" applyFont="1" applyFill="1" applyBorder="1" applyAlignment="1">
      <alignment horizontal="right" vertical="center"/>
    </xf>
    <xf numFmtId="3" fontId="28" fillId="4" borderId="0" xfId="1" applyNumberFormat="1" applyFont="1" applyFill="1" applyAlignment="1">
      <alignment horizontal="right" vertical="center"/>
    </xf>
    <xf numFmtId="3" fontId="28" fillId="4" borderId="0" xfId="1" applyNumberFormat="1" applyFont="1" applyFill="1" applyAlignment="1">
      <alignment horizontal="center" vertical="center"/>
    </xf>
    <xf numFmtId="3" fontId="28" fillId="4" borderId="0" xfId="1" applyNumberFormat="1" applyFont="1" applyFill="1" applyAlignment="1">
      <alignment vertical="center"/>
    </xf>
    <xf numFmtId="4" fontId="27" fillId="4" borderId="0" xfId="1" applyNumberFormat="1" applyFont="1" applyFill="1" applyBorder="1" applyAlignment="1">
      <alignment horizontal="right" vertical="center"/>
    </xf>
    <xf numFmtId="4" fontId="27" fillId="4" borderId="0" xfId="1" applyNumberFormat="1" applyFont="1" applyFill="1" applyAlignment="1">
      <alignment horizontal="center" vertical="center"/>
    </xf>
    <xf numFmtId="0" fontId="27" fillId="4" borderId="0" xfId="1" applyFont="1" applyFill="1" applyAlignment="1">
      <alignment vertical="center"/>
    </xf>
    <xf numFmtId="0" fontId="28" fillId="4" borderId="0" xfId="1" applyFont="1" applyFill="1" applyBorder="1" applyAlignment="1">
      <alignment vertical="center"/>
    </xf>
    <xf numFmtId="0" fontId="28" fillId="0" borderId="0" xfId="1" applyFont="1" applyFill="1" applyAlignment="1">
      <alignment vertical="center"/>
    </xf>
    <xf numFmtId="0" fontId="30" fillId="4" borderId="0" xfId="1" applyFont="1" applyFill="1" applyAlignment="1">
      <alignment vertical="center"/>
    </xf>
    <xf numFmtId="4" fontId="28" fillId="4" borderId="0" xfId="0" applyNumberFormat="1" applyFont="1" applyFill="1" applyAlignment="1">
      <alignment vertical="center"/>
    </xf>
    <xf numFmtId="4" fontId="28" fillId="4" borderId="0" xfId="0" applyNumberFormat="1" applyFont="1" applyFill="1" applyAlignment="1">
      <alignment horizontal="right" vertical="center"/>
    </xf>
    <xf numFmtId="3" fontId="27" fillId="4" borderId="0" xfId="1" applyNumberFormat="1" applyFont="1" applyFill="1" applyAlignment="1">
      <alignment horizontal="right" vertical="center"/>
    </xf>
    <xf numFmtId="4" fontId="28" fillId="4" borderId="1" xfId="0" applyNumberFormat="1" applyFont="1" applyFill="1" applyBorder="1" applyAlignment="1">
      <alignment horizontal="right" vertical="center"/>
    </xf>
    <xf numFmtId="4" fontId="27" fillId="4" borderId="3" xfId="1" applyNumberFormat="1" applyFont="1" applyFill="1" applyBorder="1" applyAlignment="1">
      <alignment horizontal="right" vertical="center"/>
    </xf>
    <xf numFmtId="0" fontId="28" fillId="4" borderId="0" xfId="1" applyFont="1" applyFill="1" applyAlignment="1">
      <alignment horizontal="left" vertical="center"/>
    </xf>
    <xf numFmtId="3" fontId="30" fillId="4" borderId="0" xfId="1" applyNumberFormat="1" applyFont="1" applyFill="1" applyAlignment="1">
      <alignment vertical="center"/>
    </xf>
    <xf numFmtId="4" fontId="28" fillId="4" borderId="0" xfId="0" applyNumberFormat="1" applyFont="1" applyFill="1" applyBorder="1" applyAlignment="1">
      <alignment horizontal="right" vertical="center"/>
    </xf>
    <xf numFmtId="4" fontId="28" fillId="4" borderId="0" xfId="1" applyNumberFormat="1" applyFont="1" applyFill="1" applyBorder="1" applyAlignment="1">
      <alignment horizontal="center" vertical="center"/>
    </xf>
    <xf numFmtId="4" fontId="28" fillId="4" borderId="0" xfId="1" applyNumberFormat="1" applyFont="1" applyFill="1" applyBorder="1" applyAlignment="1">
      <alignment horizontal="right" vertical="center"/>
    </xf>
    <xf numFmtId="4" fontId="27" fillId="4" borderId="0" xfId="1" applyNumberFormat="1" applyFont="1" applyFill="1" applyAlignment="1">
      <alignment horizontal="right" vertical="center"/>
    </xf>
    <xf numFmtId="0" fontId="28" fillId="4" borderId="0" xfId="0" applyFont="1" applyFill="1" applyAlignment="1">
      <alignment vertical="center"/>
    </xf>
    <xf numFmtId="4" fontId="27" fillId="4" borderId="0" xfId="1" applyNumberFormat="1" applyFont="1" applyFill="1" applyBorder="1" applyAlignment="1">
      <alignment vertical="center"/>
    </xf>
    <xf numFmtId="3" fontId="28" fillId="4" borderId="0" xfId="1" applyNumberFormat="1" applyFont="1" applyFill="1" applyBorder="1" applyAlignment="1">
      <alignment horizontal="center" vertical="center"/>
    </xf>
    <xf numFmtId="0" fontId="30" fillId="4" borderId="0" xfId="1" applyFont="1" applyFill="1" applyAlignment="1">
      <alignment horizontal="left" vertical="center"/>
    </xf>
    <xf numFmtId="3" fontId="28" fillId="4" borderId="0" xfId="1" applyNumberFormat="1" applyFont="1" applyFill="1" applyAlignment="1">
      <alignment vertical="center" wrapText="1"/>
    </xf>
    <xf numFmtId="4" fontId="28" fillId="4" borderId="0" xfId="1" applyNumberFormat="1" applyFont="1" applyFill="1" applyAlignment="1">
      <alignment horizontal="left" vertical="center"/>
    </xf>
    <xf numFmtId="4" fontId="31" fillId="4" borderId="0" xfId="1" applyNumberFormat="1" applyFont="1" applyFill="1" applyAlignment="1">
      <alignment horizontal="center" vertical="center"/>
    </xf>
    <xf numFmtId="4" fontId="27" fillId="4" borderId="2" xfId="1" applyNumberFormat="1" applyFont="1" applyFill="1" applyBorder="1" applyAlignment="1">
      <alignment vertical="center"/>
    </xf>
    <xf numFmtId="4" fontId="28" fillId="4" borderId="0" xfId="1" quotePrefix="1" applyNumberFormat="1" applyFont="1" applyFill="1" applyAlignment="1">
      <alignment horizontal="right" vertical="center"/>
    </xf>
    <xf numFmtId="4" fontId="32" fillId="4" borderId="0" xfId="0" applyNumberFormat="1" applyFont="1" applyFill="1" applyAlignment="1">
      <alignment horizontal="right" vertical="center"/>
    </xf>
    <xf numFmtId="0" fontId="28" fillId="4" borderId="0" xfId="1" quotePrefix="1" applyFont="1" applyFill="1" applyAlignment="1">
      <alignment horizontal="left" vertical="center"/>
    </xf>
    <xf numFmtId="4" fontId="32" fillId="4" borderId="1" xfId="0" applyNumberFormat="1" applyFont="1" applyFill="1" applyBorder="1" applyAlignment="1">
      <alignment horizontal="right" vertical="center"/>
    </xf>
    <xf numFmtId="4" fontId="27" fillId="4" borderId="5" xfId="1" applyNumberFormat="1" applyFont="1" applyFill="1" applyBorder="1" applyAlignment="1">
      <alignment horizontal="right" vertical="center"/>
    </xf>
    <xf numFmtId="3" fontId="28" fillId="0" borderId="0" xfId="1" applyNumberFormat="1" applyFont="1" applyAlignment="1">
      <alignment horizontal="center" vertical="center"/>
    </xf>
    <xf numFmtId="4" fontId="28" fillId="4" borderId="6" xfId="0" applyNumberFormat="1" applyFont="1" applyFill="1" applyBorder="1" applyAlignment="1">
      <alignment horizontal="right" vertical="center"/>
    </xf>
    <xf numFmtId="0" fontId="27" fillId="4" borderId="0" xfId="1" applyFont="1" applyFill="1" applyBorder="1" applyAlignment="1">
      <alignment vertical="center"/>
    </xf>
    <xf numFmtId="0" fontId="29" fillId="4" borderId="0" xfId="1" applyFont="1" applyFill="1" applyBorder="1" applyAlignment="1">
      <alignment vertical="center"/>
    </xf>
    <xf numFmtId="167" fontId="33" fillId="4" borderId="0" xfId="0" applyNumberFormat="1" applyFont="1" applyFill="1" applyBorder="1" applyAlignment="1">
      <alignment vertical="top"/>
    </xf>
    <xf numFmtId="3" fontId="28" fillId="4" borderId="0" xfId="1" applyNumberFormat="1" applyFont="1" applyFill="1" applyBorder="1" applyAlignment="1">
      <alignment vertical="center"/>
    </xf>
    <xf numFmtId="0" fontId="28" fillId="4" borderId="0" xfId="0" applyFont="1" applyFill="1" applyAlignment="1">
      <alignment vertical="center" wrapText="1"/>
    </xf>
    <xf numFmtId="0" fontId="28" fillId="2" borderId="0" xfId="1" applyFont="1" applyFill="1" applyAlignment="1">
      <alignment vertical="center"/>
    </xf>
    <xf numFmtId="3" fontId="27" fillId="0" borderId="0" xfId="1" applyNumberFormat="1" applyFont="1" applyFill="1" applyAlignment="1">
      <alignment horizontal="center" vertical="center"/>
    </xf>
    <xf numFmtId="0" fontId="27" fillId="4" borderId="0" xfId="1" applyFont="1" applyFill="1" applyAlignment="1">
      <alignment horizontal="center" vertical="center"/>
    </xf>
    <xf numFmtId="3" fontId="28" fillId="0" borderId="0" xfId="1" applyNumberFormat="1" applyFont="1" applyAlignment="1">
      <alignment vertical="center"/>
    </xf>
    <xf numFmtId="0" fontId="27" fillId="4" borderId="0" xfId="1" applyFont="1" applyFill="1" applyAlignment="1">
      <alignment horizontal="center" vertical="center"/>
    </xf>
    <xf numFmtId="3" fontId="27" fillId="4" borderId="1" xfId="1" applyNumberFormat="1" applyFont="1" applyFill="1" applyBorder="1" applyAlignment="1">
      <alignment horizontal="center" vertical="center"/>
    </xf>
    <xf numFmtId="2" fontId="28" fillId="4" borderId="0" xfId="0" applyNumberFormat="1" applyFont="1" applyFill="1" applyAlignment="1">
      <alignment horizontal="right" vertical="center"/>
    </xf>
    <xf numFmtId="0" fontId="27" fillId="4" borderId="0" xfId="1" applyFont="1" applyFill="1" applyAlignment="1">
      <alignment horizontal="center" vertical="center"/>
    </xf>
    <xf numFmtId="0" fontId="27" fillId="4" borderId="0" xfId="1" applyFont="1" applyFill="1" applyAlignment="1">
      <alignment horizontal="center" vertical="center"/>
    </xf>
    <xf numFmtId="0" fontId="27" fillId="4" borderId="0" xfId="1" applyFont="1" applyFill="1" applyBorder="1" applyAlignment="1">
      <alignment horizontal="center" vertical="center"/>
    </xf>
    <xf numFmtId="3" fontId="27" fillId="4" borderId="1" xfId="1" applyNumberFormat="1" applyFont="1" applyFill="1" applyBorder="1" applyAlignment="1">
      <alignment horizontal="center" vertical="center"/>
    </xf>
    <xf numFmtId="0" fontId="27" fillId="4" borderId="0" xfId="1" applyFont="1" applyFill="1" applyAlignment="1">
      <alignment horizontal="center" vertical="center"/>
    </xf>
    <xf numFmtId="0" fontId="28" fillId="4" borderId="0" xfId="1" applyFont="1" applyFill="1" applyAlignment="1">
      <alignment horizontal="left" vertical="center" wrapText="1"/>
    </xf>
    <xf numFmtId="0" fontId="28" fillId="4" borderId="0" xfId="1" applyFont="1" applyFill="1" applyAlignment="1">
      <alignment horizontal="right" vertical="center"/>
    </xf>
    <xf numFmtId="4" fontId="28" fillId="4" borderId="0" xfId="0" applyNumberFormat="1" applyFont="1" applyFill="1" applyProtection="1"/>
    <xf numFmtId="4" fontId="28" fillId="4" borderId="1" xfId="0" applyNumberFormat="1" applyFont="1" applyFill="1" applyBorder="1" applyProtection="1"/>
    <xf numFmtId="3" fontId="27" fillId="4" borderId="0" xfId="1" applyNumberFormat="1" applyFont="1" applyFill="1" applyAlignment="1">
      <alignment horizontal="left" vertical="center"/>
    </xf>
    <xf numFmtId="3" fontId="27" fillId="5" borderId="0" xfId="0" applyNumberFormat="1" applyFont="1" applyFill="1" applyAlignment="1" applyProtection="1">
      <alignment horizontal="left"/>
    </xf>
    <xf numFmtId="4" fontId="28" fillId="4" borderId="0" xfId="1" applyNumberFormat="1" applyFont="1" applyFill="1" applyBorder="1" applyAlignment="1">
      <alignment vertical="center"/>
    </xf>
    <xf numFmtId="3" fontId="28" fillId="5" borderId="0" xfId="0" applyNumberFormat="1" applyFont="1" applyFill="1" applyAlignment="1" applyProtection="1">
      <alignment horizontal="left"/>
    </xf>
    <xf numFmtId="3" fontId="27" fillId="5" borderId="0" xfId="0" applyNumberFormat="1" applyFont="1" applyFill="1" applyAlignment="1" applyProtection="1"/>
    <xf numFmtId="4" fontId="28" fillId="0" borderId="0" xfId="1" applyNumberFormat="1" applyFont="1" applyAlignment="1">
      <alignment vertical="center"/>
    </xf>
    <xf numFmtId="3" fontId="27" fillId="4" borderId="0" xfId="0" applyNumberFormat="1" applyFont="1" applyFill="1" applyAlignment="1">
      <alignment horizontal="center" vertical="center"/>
    </xf>
    <xf numFmtId="0" fontId="27" fillId="4" borderId="0" xfId="0" applyFont="1" applyFill="1" applyAlignment="1">
      <alignment vertical="center"/>
    </xf>
    <xf numFmtId="0" fontId="27" fillId="4" borderId="0" xfId="2" applyFont="1" applyFill="1" applyBorder="1" applyAlignment="1">
      <alignment horizontal="centerContinuous"/>
    </xf>
    <xf numFmtId="0" fontId="27" fillId="4" borderId="0" xfId="0" applyFont="1" applyFill="1" applyAlignment="1">
      <alignment horizontal="center" vertical="center"/>
    </xf>
    <xf numFmtId="0" fontId="27" fillId="4" borderId="0" xfId="2" applyFont="1" applyFill="1" applyBorder="1" applyAlignment="1">
      <alignment horizontal="centerContinuous" vertical="center"/>
    </xf>
    <xf numFmtId="0" fontId="27" fillId="4" borderId="0" xfId="1" applyFont="1" applyFill="1" applyAlignment="1">
      <alignment horizontal="center" vertical="center"/>
    </xf>
    <xf numFmtId="3" fontId="27" fillId="4" borderId="0" xfId="1" applyNumberFormat="1" applyFont="1" applyFill="1" applyAlignment="1">
      <alignment horizontal="center" vertical="center"/>
    </xf>
    <xf numFmtId="4" fontId="28" fillId="4" borderId="1" xfId="0" applyNumberFormat="1" applyFont="1" applyFill="1" applyBorder="1"/>
    <xf numFmtId="4" fontId="28" fillId="4" borderId="0" xfId="0" applyNumberFormat="1" applyFont="1" applyFill="1" applyBorder="1" applyProtection="1"/>
    <xf numFmtId="4" fontId="28" fillId="5" borderId="0" xfId="0" applyNumberFormat="1" applyFont="1" applyFill="1" applyBorder="1" applyProtection="1"/>
    <xf numFmtId="4" fontId="27" fillId="5" borderId="0" xfId="0" applyNumberFormat="1" applyFont="1" applyFill="1" applyBorder="1" applyProtection="1"/>
    <xf numFmtId="0" fontId="27" fillId="4" borderId="0" xfId="1" applyFont="1" applyFill="1" applyAlignment="1">
      <alignment horizontal="center" vertical="center"/>
    </xf>
    <xf numFmtId="4" fontId="28" fillId="4" borderId="1" xfId="1" applyNumberFormat="1" applyFont="1" applyFill="1" applyBorder="1" applyAlignment="1">
      <alignment horizontal="center" vertical="center"/>
    </xf>
    <xf numFmtId="0" fontId="11" fillId="4" borderId="0" xfId="1" applyFont="1" applyFill="1" applyAlignment="1">
      <alignment horizontal="center" vertical="center"/>
    </xf>
    <xf numFmtId="0" fontId="11" fillId="4" borderId="0" xfId="0" applyFont="1" applyFill="1" applyAlignment="1">
      <alignment horizontal="center" vertical="center" wrapText="1"/>
    </xf>
    <xf numFmtId="0" fontId="2" fillId="4" borderId="0" xfId="1" applyFont="1" applyFill="1" applyBorder="1" applyAlignment="1">
      <alignment horizontal="center" vertical="center"/>
    </xf>
    <xf numFmtId="3" fontId="11" fillId="4" borderId="1" xfId="1" applyNumberFormat="1" applyFont="1" applyFill="1" applyBorder="1" applyAlignment="1">
      <alignment horizontal="center" vertical="center"/>
    </xf>
    <xf numFmtId="0" fontId="12" fillId="4" borderId="0" xfId="1" applyFont="1" applyFill="1" applyAlignment="1">
      <alignment horizontal="justify" vertical="center" wrapText="1"/>
    </xf>
    <xf numFmtId="0" fontId="2" fillId="4" borderId="0" xfId="1" applyFont="1" applyFill="1" applyAlignment="1">
      <alignment horizontal="center" vertical="center"/>
    </xf>
    <xf numFmtId="3" fontId="11" fillId="4" borderId="0" xfId="1" applyNumberFormat="1" applyFont="1" applyFill="1" applyAlignment="1">
      <alignment horizontal="center" vertical="center"/>
    </xf>
    <xf numFmtId="4" fontId="11" fillId="4" borderId="0" xfId="1" applyNumberFormat="1" applyFont="1" applyFill="1" applyAlignment="1">
      <alignment horizontal="center" vertical="center"/>
    </xf>
    <xf numFmtId="0" fontId="11" fillId="0" borderId="0" xfId="2" applyFont="1" applyFill="1" applyBorder="1" applyAlignment="1">
      <alignment horizontal="center" vertical="center"/>
    </xf>
    <xf numFmtId="0" fontId="11" fillId="0" borderId="0" xfId="1" applyFont="1" applyFill="1" applyAlignment="1">
      <alignment horizontal="center" vertical="center"/>
    </xf>
    <xf numFmtId="0" fontId="11" fillId="0" borderId="0" xfId="1" applyFont="1" applyAlignment="1">
      <alignment horizontal="center" vertical="center"/>
    </xf>
    <xf numFmtId="0" fontId="11" fillId="0" borderId="0" xfId="0" applyFont="1" applyAlignment="1">
      <alignment horizontal="center" vertical="center"/>
    </xf>
    <xf numFmtId="0" fontId="11" fillId="0" borderId="0" xfId="2" applyFont="1" applyFill="1" applyBorder="1" applyAlignment="1">
      <alignment horizontal="center"/>
    </xf>
    <xf numFmtId="0" fontId="27" fillId="4" borderId="0" xfId="1" applyFont="1" applyFill="1" applyBorder="1" applyAlignment="1">
      <alignment horizontal="center" vertical="center"/>
    </xf>
    <xf numFmtId="3" fontId="27" fillId="4" borderId="1" xfId="1" applyNumberFormat="1" applyFont="1" applyFill="1" applyBorder="1" applyAlignment="1">
      <alignment horizontal="center" vertical="center"/>
    </xf>
    <xf numFmtId="3" fontId="27" fillId="4" borderId="0" xfId="1" applyNumberFormat="1" applyFont="1" applyFill="1" applyBorder="1" applyAlignment="1">
      <alignment horizontal="center" vertical="center"/>
    </xf>
    <xf numFmtId="0" fontId="27" fillId="4" borderId="0" xfId="1" applyFont="1" applyFill="1" applyAlignment="1">
      <alignment horizontal="center" vertical="center"/>
    </xf>
    <xf numFmtId="0" fontId="27" fillId="4" borderId="0" xfId="2" applyFont="1" applyFill="1" applyBorder="1" applyAlignment="1">
      <alignment horizontal="center" vertical="center"/>
    </xf>
    <xf numFmtId="0" fontId="27" fillId="4" borderId="0" xfId="2" applyFont="1" applyFill="1" applyBorder="1" applyAlignment="1">
      <alignment horizontal="center"/>
    </xf>
  </cellXfs>
  <cellStyles count="10">
    <cellStyle name="Comma [0]_ΙΣΟΛΟΓΙΣΝΟΣ ΧΡΗΣΕΩΣ 1996" xfId="3"/>
    <cellStyle name="Euro" xfId="4"/>
    <cellStyle name="Normal_Compucon Balance Sheet 31.12.2004" xfId="5"/>
    <cellStyle name="Βασικό_apografh 21-03-11-" xfId="6"/>
    <cellStyle name="Βασικό_ΠΙΝΑΚΕΣ ΣΗΜΕΙΩΣΕΩΝ ΧΡΗΣΗΣ 2008 ΚΟΜΝΗΝΟΣ" xfId="2"/>
    <cellStyle name="Κανονικό" xfId="0" builtinId="0"/>
    <cellStyle name="Κανονικό 2" xfId="7"/>
    <cellStyle name="Κανονικό 2 2" xfId="8"/>
    <cellStyle name="Κανονικό 3" xfId="1"/>
    <cellStyle name="Κόμμα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1476375</xdr:colOff>
      <xdr:row>131</xdr:row>
      <xdr:rowOff>0</xdr:rowOff>
    </xdr:from>
    <xdr:to>
      <xdr:col>0</xdr:col>
      <xdr:colOff>1571625</xdr:colOff>
      <xdr:row>132</xdr:row>
      <xdr:rowOff>19051</xdr:rowOff>
    </xdr:to>
    <xdr:sp macro="" textlink="">
      <xdr:nvSpPr>
        <xdr:cNvPr id="2" name="Text Box 7"/>
        <xdr:cNvSpPr txBox="1">
          <a:spLocks noChangeArrowheads="1"/>
        </xdr:cNvSpPr>
      </xdr:nvSpPr>
      <xdr:spPr bwMode="auto">
        <a:xfrm>
          <a:off x="1476375" y="25279350"/>
          <a:ext cx="95250" cy="21907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131</xdr:row>
      <xdr:rowOff>0</xdr:rowOff>
    </xdr:from>
    <xdr:to>
      <xdr:col>8</xdr:col>
      <xdr:colOff>104775</xdr:colOff>
      <xdr:row>132</xdr:row>
      <xdr:rowOff>28576</xdr:rowOff>
    </xdr:to>
    <xdr:sp macro="" textlink="">
      <xdr:nvSpPr>
        <xdr:cNvPr id="3" name="Text Box 8"/>
        <xdr:cNvSpPr txBox="1">
          <a:spLocks noChangeArrowheads="1"/>
        </xdr:cNvSpPr>
      </xdr:nvSpPr>
      <xdr:spPr bwMode="auto">
        <a:xfrm>
          <a:off x="8553450"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104775</xdr:colOff>
      <xdr:row>132</xdr:row>
      <xdr:rowOff>28576</xdr:rowOff>
    </xdr:to>
    <xdr:sp macro="" textlink="">
      <xdr:nvSpPr>
        <xdr:cNvPr id="4" name="Text Box 9"/>
        <xdr:cNvSpPr txBox="1">
          <a:spLocks noChangeArrowheads="1"/>
        </xdr:cNvSpPr>
      </xdr:nvSpPr>
      <xdr:spPr bwMode="auto">
        <a:xfrm>
          <a:off x="8667750"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131</xdr:row>
      <xdr:rowOff>0</xdr:rowOff>
    </xdr:from>
    <xdr:to>
      <xdr:col>10</xdr:col>
      <xdr:colOff>104775</xdr:colOff>
      <xdr:row>132</xdr:row>
      <xdr:rowOff>28576</xdr:rowOff>
    </xdr:to>
    <xdr:sp macro="" textlink="">
      <xdr:nvSpPr>
        <xdr:cNvPr id="5" name="Text Box 10"/>
        <xdr:cNvSpPr txBox="1">
          <a:spLocks noChangeArrowheads="1"/>
        </xdr:cNvSpPr>
      </xdr:nvSpPr>
      <xdr:spPr bwMode="auto">
        <a:xfrm>
          <a:off x="9705975"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131</xdr:row>
      <xdr:rowOff>0</xdr:rowOff>
    </xdr:from>
    <xdr:to>
      <xdr:col>11</xdr:col>
      <xdr:colOff>104775</xdr:colOff>
      <xdr:row>132</xdr:row>
      <xdr:rowOff>28576</xdr:rowOff>
    </xdr:to>
    <xdr:sp macro="" textlink="">
      <xdr:nvSpPr>
        <xdr:cNvPr id="6" name="Text Box 11"/>
        <xdr:cNvSpPr txBox="1">
          <a:spLocks noChangeArrowheads="1"/>
        </xdr:cNvSpPr>
      </xdr:nvSpPr>
      <xdr:spPr bwMode="auto">
        <a:xfrm>
          <a:off x="9820275"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131</xdr:row>
      <xdr:rowOff>0</xdr:rowOff>
    </xdr:from>
    <xdr:to>
      <xdr:col>13</xdr:col>
      <xdr:colOff>28574</xdr:colOff>
      <xdr:row>132</xdr:row>
      <xdr:rowOff>28576</xdr:rowOff>
    </xdr:to>
    <xdr:sp macro="" textlink="">
      <xdr:nvSpPr>
        <xdr:cNvPr id="7" name="Text Box 12"/>
        <xdr:cNvSpPr txBox="1">
          <a:spLocks noChangeArrowheads="1"/>
        </xdr:cNvSpPr>
      </xdr:nvSpPr>
      <xdr:spPr bwMode="auto">
        <a:xfrm>
          <a:off x="10868025" y="25279350"/>
          <a:ext cx="104774"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8" name="Text Box 13"/>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9" name="Text Box 14"/>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131</xdr:row>
      <xdr:rowOff>0</xdr:rowOff>
    </xdr:from>
    <xdr:to>
      <xdr:col>8</xdr:col>
      <xdr:colOff>104775</xdr:colOff>
      <xdr:row>132</xdr:row>
      <xdr:rowOff>28576</xdr:rowOff>
    </xdr:to>
    <xdr:sp macro="" textlink="">
      <xdr:nvSpPr>
        <xdr:cNvPr id="10" name="Text Box 16"/>
        <xdr:cNvSpPr txBox="1">
          <a:spLocks noChangeArrowheads="1"/>
        </xdr:cNvSpPr>
      </xdr:nvSpPr>
      <xdr:spPr bwMode="auto">
        <a:xfrm>
          <a:off x="8553450"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131</xdr:row>
      <xdr:rowOff>0</xdr:rowOff>
    </xdr:from>
    <xdr:to>
      <xdr:col>8</xdr:col>
      <xdr:colOff>104775</xdr:colOff>
      <xdr:row>132</xdr:row>
      <xdr:rowOff>28576</xdr:rowOff>
    </xdr:to>
    <xdr:sp macro="" textlink="">
      <xdr:nvSpPr>
        <xdr:cNvPr id="11" name="Text Box 17"/>
        <xdr:cNvSpPr txBox="1">
          <a:spLocks noChangeArrowheads="1"/>
        </xdr:cNvSpPr>
      </xdr:nvSpPr>
      <xdr:spPr bwMode="auto">
        <a:xfrm>
          <a:off x="8553450"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104775</xdr:colOff>
      <xdr:row>132</xdr:row>
      <xdr:rowOff>28576</xdr:rowOff>
    </xdr:to>
    <xdr:sp macro="" textlink="">
      <xdr:nvSpPr>
        <xdr:cNvPr id="12" name="Text Box 18"/>
        <xdr:cNvSpPr txBox="1">
          <a:spLocks noChangeArrowheads="1"/>
        </xdr:cNvSpPr>
      </xdr:nvSpPr>
      <xdr:spPr bwMode="auto">
        <a:xfrm>
          <a:off x="8667750"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104775</xdr:colOff>
      <xdr:row>132</xdr:row>
      <xdr:rowOff>28576</xdr:rowOff>
    </xdr:to>
    <xdr:sp macro="" textlink="">
      <xdr:nvSpPr>
        <xdr:cNvPr id="13" name="Text Box 19"/>
        <xdr:cNvSpPr txBox="1">
          <a:spLocks noChangeArrowheads="1"/>
        </xdr:cNvSpPr>
      </xdr:nvSpPr>
      <xdr:spPr bwMode="auto">
        <a:xfrm>
          <a:off x="8667750"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131</xdr:row>
      <xdr:rowOff>0</xdr:rowOff>
    </xdr:from>
    <xdr:to>
      <xdr:col>10</xdr:col>
      <xdr:colOff>104775</xdr:colOff>
      <xdr:row>132</xdr:row>
      <xdr:rowOff>28576</xdr:rowOff>
    </xdr:to>
    <xdr:sp macro="" textlink="">
      <xdr:nvSpPr>
        <xdr:cNvPr id="14" name="Text Box 20"/>
        <xdr:cNvSpPr txBox="1">
          <a:spLocks noChangeArrowheads="1"/>
        </xdr:cNvSpPr>
      </xdr:nvSpPr>
      <xdr:spPr bwMode="auto">
        <a:xfrm>
          <a:off x="9705975"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131</xdr:row>
      <xdr:rowOff>0</xdr:rowOff>
    </xdr:from>
    <xdr:to>
      <xdr:col>10</xdr:col>
      <xdr:colOff>104775</xdr:colOff>
      <xdr:row>132</xdr:row>
      <xdr:rowOff>28576</xdr:rowOff>
    </xdr:to>
    <xdr:sp macro="" textlink="">
      <xdr:nvSpPr>
        <xdr:cNvPr id="15" name="Text Box 21"/>
        <xdr:cNvSpPr txBox="1">
          <a:spLocks noChangeArrowheads="1"/>
        </xdr:cNvSpPr>
      </xdr:nvSpPr>
      <xdr:spPr bwMode="auto">
        <a:xfrm>
          <a:off x="9705975"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131</xdr:row>
      <xdr:rowOff>0</xdr:rowOff>
    </xdr:from>
    <xdr:to>
      <xdr:col>11</xdr:col>
      <xdr:colOff>104775</xdr:colOff>
      <xdr:row>132</xdr:row>
      <xdr:rowOff>28576</xdr:rowOff>
    </xdr:to>
    <xdr:sp macro="" textlink="">
      <xdr:nvSpPr>
        <xdr:cNvPr id="16" name="Text Box 22"/>
        <xdr:cNvSpPr txBox="1">
          <a:spLocks noChangeArrowheads="1"/>
        </xdr:cNvSpPr>
      </xdr:nvSpPr>
      <xdr:spPr bwMode="auto">
        <a:xfrm>
          <a:off x="9820275"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131</xdr:row>
      <xdr:rowOff>0</xdr:rowOff>
    </xdr:from>
    <xdr:to>
      <xdr:col>11</xdr:col>
      <xdr:colOff>104775</xdr:colOff>
      <xdr:row>132</xdr:row>
      <xdr:rowOff>28576</xdr:rowOff>
    </xdr:to>
    <xdr:sp macro="" textlink="">
      <xdr:nvSpPr>
        <xdr:cNvPr id="17" name="Text Box 23"/>
        <xdr:cNvSpPr txBox="1">
          <a:spLocks noChangeArrowheads="1"/>
        </xdr:cNvSpPr>
      </xdr:nvSpPr>
      <xdr:spPr bwMode="auto">
        <a:xfrm>
          <a:off x="9820275"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131</xdr:row>
      <xdr:rowOff>0</xdr:rowOff>
    </xdr:from>
    <xdr:to>
      <xdr:col>13</xdr:col>
      <xdr:colOff>28574</xdr:colOff>
      <xdr:row>132</xdr:row>
      <xdr:rowOff>28576</xdr:rowOff>
    </xdr:to>
    <xdr:sp macro="" textlink="">
      <xdr:nvSpPr>
        <xdr:cNvPr id="18" name="Text Box 24"/>
        <xdr:cNvSpPr txBox="1">
          <a:spLocks noChangeArrowheads="1"/>
        </xdr:cNvSpPr>
      </xdr:nvSpPr>
      <xdr:spPr bwMode="auto">
        <a:xfrm>
          <a:off x="10868025" y="25279350"/>
          <a:ext cx="104774"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131</xdr:row>
      <xdr:rowOff>0</xdr:rowOff>
    </xdr:from>
    <xdr:to>
      <xdr:col>13</xdr:col>
      <xdr:colOff>28574</xdr:colOff>
      <xdr:row>132</xdr:row>
      <xdr:rowOff>28576</xdr:rowOff>
    </xdr:to>
    <xdr:sp macro="" textlink="">
      <xdr:nvSpPr>
        <xdr:cNvPr id="19" name="Text Box 25"/>
        <xdr:cNvSpPr txBox="1">
          <a:spLocks noChangeArrowheads="1"/>
        </xdr:cNvSpPr>
      </xdr:nvSpPr>
      <xdr:spPr bwMode="auto">
        <a:xfrm>
          <a:off x="10868025" y="25279350"/>
          <a:ext cx="104774"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0" name="Text Box 26"/>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1" name="Text Box 27"/>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2" name="Text Box 28"/>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3" name="Text Box 29"/>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4" name="Text Box 30"/>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5" name="Text Box 31"/>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6" name="Text Box 32"/>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7" name="Text Box 33"/>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8" name="Text Box 34"/>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29" name="Text Box 35"/>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30" name="Text Box 36"/>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131</xdr:row>
      <xdr:rowOff>0</xdr:rowOff>
    </xdr:from>
    <xdr:to>
      <xdr:col>14</xdr:col>
      <xdr:colOff>19051</xdr:colOff>
      <xdr:row>132</xdr:row>
      <xdr:rowOff>28576</xdr:rowOff>
    </xdr:to>
    <xdr:sp macro="" textlink="">
      <xdr:nvSpPr>
        <xdr:cNvPr id="31" name="Text Box 37"/>
        <xdr:cNvSpPr txBox="1">
          <a:spLocks noChangeArrowheads="1"/>
        </xdr:cNvSpPr>
      </xdr:nvSpPr>
      <xdr:spPr bwMode="auto">
        <a:xfrm>
          <a:off x="10944225" y="252793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131</xdr:row>
      <xdr:rowOff>0</xdr:rowOff>
    </xdr:from>
    <xdr:to>
      <xdr:col>14</xdr:col>
      <xdr:colOff>104775</xdr:colOff>
      <xdr:row>132</xdr:row>
      <xdr:rowOff>28576</xdr:rowOff>
    </xdr:to>
    <xdr:sp macro="" textlink="">
      <xdr:nvSpPr>
        <xdr:cNvPr id="32" name="Text Box 39"/>
        <xdr:cNvSpPr txBox="1">
          <a:spLocks noChangeArrowheads="1"/>
        </xdr:cNvSpPr>
      </xdr:nvSpPr>
      <xdr:spPr bwMode="auto">
        <a:xfrm>
          <a:off x="11029950"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1476375</xdr:colOff>
      <xdr:row>131</xdr:row>
      <xdr:rowOff>0</xdr:rowOff>
    </xdr:from>
    <xdr:to>
      <xdr:col>14</xdr:col>
      <xdr:colOff>1571625</xdr:colOff>
      <xdr:row>132</xdr:row>
      <xdr:rowOff>28576</xdr:rowOff>
    </xdr:to>
    <xdr:sp macro="" textlink="">
      <xdr:nvSpPr>
        <xdr:cNvPr id="33" name="Text Box 40"/>
        <xdr:cNvSpPr txBox="1">
          <a:spLocks noChangeArrowheads="1"/>
        </xdr:cNvSpPr>
      </xdr:nvSpPr>
      <xdr:spPr bwMode="auto">
        <a:xfrm>
          <a:off x="12506325" y="25279350"/>
          <a:ext cx="95250"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2743200</xdr:colOff>
      <xdr:row>131</xdr:row>
      <xdr:rowOff>0</xdr:rowOff>
    </xdr:from>
    <xdr:to>
      <xdr:col>14</xdr:col>
      <xdr:colOff>2847975</xdr:colOff>
      <xdr:row>132</xdr:row>
      <xdr:rowOff>28576</xdr:rowOff>
    </xdr:to>
    <xdr:sp macro="" textlink="">
      <xdr:nvSpPr>
        <xdr:cNvPr id="34" name="Text Box 41"/>
        <xdr:cNvSpPr txBox="1">
          <a:spLocks noChangeArrowheads="1"/>
        </xdr:cNvSpPr>
      </xdr:nvSpPr>
      <xdr:spPr bwMode="auto">
        <a:xfrm>
          <a:off x="13773150" y="252793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666750</xdr:colOff>
      <xdr:row>131</xdr:row>
      <xdr:rowOff>0</xdr:rowOff>
    </xdr:from>
    <xdr:to>
      <xdr:col>0</xdr:col>
      <xdr:colOff>1514475</xdr:colOff>
      <xdr:row>131</xdr:row>
      <xdr:rowOff>79376</xdr:rowOff>
    </xdr:to>
    <xdr:sp macro="" textlink="">
      <xdr:nvSpPr>
        <xdr:cNvPr id="35" name="Text Box 2"/>
        <xdr:cNvSpPr txBox="1">
          <a:spLocks noChangeArrowheads="1"/>
        </xdr:cNvSpPr>
      </xdr:nvSpPr>
      <xdr:spPr bwMode="auto">
        <a:xfrm flipV="1">
          <a:off x="666750" y="25279350"/>
          <a:ext cx="847725" cy="79376"/>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l-GR" sz="1000" b="0" i="0" strike="noStrike">
              <a:solidFill>
                <a:srgbClr val="000000"/>
              </a:solidFill>
              <a:latin typeface="Arial"/>
              <a:cs typeface="Arial"/>
            </a:rPr>
            <a:t> </a:t>
          </a:r>
        </a:p>
      </xdr:txBody>
    </xdr:sp>
    <xdr:clientData/>
  </xdr:twoCellAnchor>
  <xdr:twoCellAnchor editAs="oneCell">
    <xdr:from>
      <xdr:col>0</xdr:col>
      <xdr:colOff>1476375</xdr:colOff>
      <xdr:row>131</xdr:row>
      <xdr:rowOff>0</xdr:rowOff>
    </xdr:from>
    <xdr:to>
      <xdr:col>0</xdr:col>
      <xdr:colOff>1571625</xdr:colOff>
      <xdr:row>131</xdr:row>
      <xdr:rowOff>171450</xdr:rowOff>
    </xdr:to>
    <xdr:sp macro="" textlink="">
      <xdr:nvSpPr>
        <xdr:cNvPr id="36" name="Text Box 7"/>
        <xdr:cNvSpPr txBox="1">
          <a:spLocks noChangeArrowheads="1"/>
        </xdr:cNvSpPr>
      </xdr:nvSpPr>
      <xdr:spPr bwMode="auto">
        <a:xfrm>
          <a:off x="1476375" y="25279350"/>
          <a:ext cx="952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1476375</xdr:colOff>
      <xdr:row>56</xdr:row>
      <xdr:rowOff>0</xdr:rowOff>
    </xdr:from>
    <xdr:to>
      <xdr:col>0</xdr:col>
      <xdr:colOff>1571625</xdr:colOff>
      <xdr:row>57</xdr:row>
      <xdr:rowOff>30957</xdr:rowOff>
    </xdr:to>
    <xdr:sp macro="" textlink="">
      <xdr:nvSpPr>
        <xdr:cNvPr id="2" name="Text Box 7"/>
        <xdr:cNvSpPr txBox="1">
          <a:spLocks noChangeArrowheads="1"/>
        </xdr:cNvSpPr>
      </xdr:nvSpPr>
      <xdr:spPr bwMode="auto">
        <a:xfrm>
          <a:off x="1476375" y="28213050"/>
          <a:ext cx="95250" cy="21907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60</xdr:row>
      <xdr:rowOff>0</xdr:rowOff>
    </xdr:from>
    <xdr:to>
      <xdr:col>8</xdr:col>
      <xdr:colOff>104775</xdr:colOff>
      <xdr:row>61</xdr:row>
      <xdr:rowOff>35718</xdr:rowOff>
    </xdr:to>
    <xdr:sp macro="" textlink="">
      <xdr:nvSpPr>
        <xdr:cNvPr id="3" name="Text Box 8"/>
        <xdr:cNvSpPr txBox="1">
          <a:spLocks noChangeArrowheads="1"/>
        </xdr:cNvSpPr>
      </xdr:nvSpPr>
      <xdr:spPr bwMode="auto">
        <a:xfrm>
          <a:off x="8791575"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60</xdr:row>
      <xdr:rowOff>0</xdr:rowOff>
    </xdr:from>
    <xdr:to>
      <xdr:col>9</xdr:col>
      <xdr:colOff>104775</xdr:colOff>
      <xdr:row>61</xdr:row>
      <xdr:rowOff>35718</xdr:rowOff>
    </xdr:to>
    <xdr:sp macro="" textlink="">
      <xdr:nvSpPr>
        <xdr:cNvPr id="4" name="Text Box 9"/>
        <xdr:cNvSpPr txBox="1">
          <a:spLocks noChangeArrowheads="1"/>
        </xdr:cNvSpPr>
      </xdr:nvSpPr>
      <xdr:spPr bwMode="auto">
        <a:xfrm>
          <a:off x="8905875"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62</xdr:row>
      <xdr:rowOff>0</xdr:rowOff>
    </xdr:from>
    <xdr:to>
      <xdr:col>10</xdr:col>
      <xdr:colOff>104775</xdr:colOff>
      <xdr:row>63</xdr:row>
      <xdr:rowOff>35718</xdr:rowOff>
    </xdr:to>
    <xdr:sp macro="" textlink="">
      <xdr:nvSpPr>
        <xdr:cNvPr id="5" name="Text Box 10"/>
        <xdr:cNvSpPr txBox="1">
          <a:spLocks noChangeArrowheads="1"/>
        </xdr:cNvSpPr>
      </xdr:nvSpPr>
      <xdr:spPr bwMode="auto">
        <a:xfrm>
          <a:off x="10001250"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62</xdr:row>
      <xdr:rowOff>0</xdr:rowOff>
    </xdr:from>
    <xdr:to>
      <xdr:col>11</xdr:col>
      <xdr:colOff>104775</xdr:colOff>
      <xdr:row>63</xdr:row>
      <xdr:rowOff>35718</xdr:rowOff>
    </xdr:to>
    <xdr:sp macro="" textlink="">
      <xdr:nvSpPr>
        <xdr:cNvPr id="6" name="Text Box 11"/>
        <xdr:cNvSpPr txBox="1">
          <a:spLocks noChangeArrowheads="1"/>
        </xdr:cNvSpPr>
      </xdr:nvSpPr>
      <xdr:spPr bwMode="auto">
        <a:xfrm>
          <a:off x="10115550"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100012</xdr:colOff>
      <xdr:row>54</xdr:row>
      <xdr:rowOff>40482</xdr:rowOff>
    </xdr:to>
    <xdr:sp macro="" textlink="">
      <xdr:nvSpPr>
        <xdr:cNvPr id="7" name="Text Box 12"/>
        <xdr:cNvSpPr txBox="1">
          <a:spLocks noChangeArrowheads="1"/>
        </xdr:cNvSpPr>
      </xdr:nvSpPr>
      <xdr:spPr bwMode="auto">
        <a:xfrm>
          <a:off x="11229975" y="28213050"/>
          <a:ext cx="104774"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8" name="Text Box 13"/>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9" name="Text Box 14"/>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60</xdr:row>
      <xdr:rowOff>0</xdr:rowOff>
    </xdr:from>
    <xdr:to>
      <xdr:col>8</xdr:col>
      <xdr:colOff>104775</xdr:colOff>
      <xdr:row>61</xdr:row>
      <xdr:rowOff>35718</xdr:rowOff>
    </xdr:to>
    <xdr:sp macro="" textlink="">
      <xdr:nvSpPr>
        <xdr:cNvPr id="10" name="Text Box 16"/>
        <xdr:cNvSpPr txBox="1">
          <a:spLocks noChangeArrowheads="1"/>
        </xdr:cNvSpPr>
      </xdr:nvSpPr>
      <xdr:spPr bwMode="auto">
        <a:xfrm>
          <a:off x="8791575"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60</xdr:row>
      <xdr:rowOff>0</xdr:rowOff>
    </xdr:from>
    <xdr:to>
      <xdr:col>8</xdr:col>
      <xdr:colOff>104775</xdr:colOff>
      <xdr:row>61</xdr:row>
      <xdr:rowOff>35718</xdr:rowOff>
    </xdr:to>
    <xdr:sp macro="" textlink="">
      <xdr:nvSpPr>
        <xdr:cNvPr id="11" name="Text Box 17"/>
        <xdr:cNvSpPr txBox="1">
          <a:spLocks noChangeArrowheads="1"/>
        </xdr:cNvSpPr>
      </xdr:nvSpPr>
      <xdr:spPr bwMode="auto">
        <a:xfrm>
          <a:off x="8791575"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60</xdr:row>
      <xdr:rowOff>0</xdr:rowOff>
    </xdr:from>
    <xdr:to>
      <xdr:col>9</xdr:col>
      <xdr:colOff>104775</xdr:colOff>
      <xdr:row>61</xdr:row>
      <xdr:rowOff>35718</xdr:rowOff>
    </xdr:to>
    <xdr:sp macro="" textlink="">
      <xdr:nvSpPr>
        <xdr:cNvPr id="12" name="Text Box 18"/>
        <xdr:cNvSpPr txBox="1">
          <a:spLocks noChangeArrowheads="1"/>
        </xdr:cNvSpPr>
      </xdr:nvSpPr>
      <xdr:spPr bwMode="auto">
        <a:xfrm>
          <a:off x="8905875"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60</xdr:row>
      <xdr:rowOff>0</xdr:rowOff>
    </xdr:from>
    <xdr:to>
      <xdr:col>9</xdr:col>
      <xdr:colOff>104775</xdr:colOff>
      <xdr:row>61</xdr:row>
      <xdr:rowOff>35718</xdr:rowOff>
    </xdr:to>
    <xdr:sp macro="" textlink="">
      <xdr:nvSpPr>
        <xdr:cNvPr id="13" name="Text Box 19"/>
        <xdr:cNvSpPr txBox="1">
          <a:spLocks noChangeArrowheads="1"/>
        </xdr:cNvSpPr>
      </xdr:nvSpPr>
      <xdr:spPr bwMode="auto">
        <a:xfrm>
          <a:off x="8905875"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62</xdr:row>
      <xdr:rowOff>0</xdr:rowOff>
    </xdr:from>
    <xdr:to>
      <xdr:col>10</xdr:col>
      <xdr:colOff>104775</xdr:colOff>
      <xdr:row>63</xdr:row>
      <xdr:rowOff>35718</xdr:rowOff>
    </xdr:to>
    <xdr:sp macro="" textlink="">
      <xdr:nvSpPr>
        <xdr:cNvPr id="14" name="Text Box 20"/>
        <xdr:cNvSpPr txBox="1">
          <a:spLocks noChangeArrowheads="1"/>
        </xdr:cNvSpPr>
      </xdr:nvSpPr>
      <xdr:spPr bwMode="auto">
        <a:xfrm>
          <a:off x="10001250"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62</xdr:row>
      <xdr:rowOff>0</xdr:rowOff>
    </xdr:from>
    <xdr:to>
      <xdr:col>10</xdr:col>
      <xdr:colOff>104775</xdr:colOff>
      <xdr:row>63</xdr:row>
      <xdr:rowOff>35718</xdr:rowOff>
    </xdr:to>
    <xdr:sp macro="" textlink="">
      <xdr:nvSpPr>
        <xdr:cNvPr id="15" name="Text Box 21"/>
        <xdr:cNvSpPr txBox="1">
          <a:spLocks noChangeArrowheads="1"/>
        </xdr:cNvSpPr>
      </xdr:nvSpPr>
      <xdr:spPr bwMode="auto">
        <a:xfrm>
          <a:off x="10001250"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62</xdr:row>
      <xdr:rowOff>0</xdr:rowOff>
    </xdr:from>
    <xdr:to>
      <xdr:col>11</xdr:col>
      <xdr:colOff>104775</xdr:colOff>
      <xdr:row>63</xdr:row>
      <xdr:rowOff>35718</xdr:rowOff>
    </xdr:to>
    <xdr:sp macro="" textlink="">
      <xdr:nvSpPr>
        <xdr:cNvPr id="16" name="Text Box 22"/>
        <xdr:cNvSpPr txBox="1">
          <a:spLocks noChangeArrowheads="1"/>
        </xdr:cNvSpPr>
      </xdr:nvSpPr>
      <xdr:spPr bwMode="auto">
        <a:xfrm>
          <a:off x="10115550"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62</xdr:row>
      <xdr:rowOff>0</xdr:rowOff>
    </xdr:from>
    <xdr:to>
      <xdr:col>11</xdr:col>
      <xdr:colOff>104775</xdr:colOff>
      <xdr:row>63</xdr:row>
      <xdr:rowOff>35718</xdr:rowOff>
    </xdr:to>
    <xdr:sp macro="" textlink="">
      <xdr:nvSpPr>
        <xdr:cNvPr id="17" name="Text Box 23"/>
        <xdr:cNvSpPr txBox="1">
          <a:spLocks noChangeArrowheads="1"/>
        </xdr:cNvSpPr>
      </xdr:nvSpPr>
      <xdr:spPr bwMode="auto">
        <a:xfrm>
          <a:off x="10115550"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100012</xdr:colOff>
      <xdr:row>54</xdr:row>
      <xdr:rowOff>40482</xdr:rowOff>
    </xdr:to>
    <xdr:sp macro="" textlink="">
      <xdr:nvSpPr>
        <xdr:cNvPr id="18" name="Text Box 24"/>
        <xdr:cNvSpPr txBox="1">
          <a:spLocks noChangeArrowheads="1"/>
        </xdr:cNvSpPr>
      </xdr:nvSpPr>
      <xdr:spPr bwMode="auto">
        <a:xfrm>
          <a:off x="11229975" y="28213050"/>
          <a:ext cx="104774"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100012</xdr:colOff>
      <xdr:row>54</xdr:row>
      <xdr:rowOff>40482</xdr:rowOff>
    </xdr:to>
    <xdr:sp macro="" textlink="">
      <xdr:nvSpPr>
        <xdr:cNvPr id="19" name="Text Box 25"/>
        <xdr:cNvSpPr txBox="1">
          <a:spLocks noChangeArrowheads="1"/>
        </xdr:cNvSpPr>
      </xdr:nvSpPr>
      <xdr:spPr bwMode="auto">
        <a:xfrm>
          <a:off x="11229975" y="28213050"/>
          <a:ext cx="104774"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0" name="Text Box 26"/>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1" name="Text Box 27"/>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2" name="Text Box 28"/>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3" name="Text Box 29"/>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4" name="Text Box 30"/>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5" name="Text Box 31"/>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6" name="Text Box 32"/>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7" name="Text Box 33"/>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8" name="Text Box 34"/>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29" name="Text Box 35"/>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30" name="Text Box 36"/>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102394</xdr:colOff>
      <xdr:row>54</xdr:row>
      <xdr:rowOff>40482</xdr:rowOff>
    </xdr:to>
    <xdr:sp macro="" textlink="">
      <xdr:nvSpPr>
        <xdr:cNvPr id="31" name="Text Box 37"/>
        <xdr:cNvSpPr txBox="1">
          <a:spLocks noChangeArrowheads="1"/>
        </xdr:cNvSpPr>
      </xdr:nvSpPr>
      <xdr:spPr bwMode="auto">
        <a:xfrm>
          <a:off x="11306175" y="28213050"/>
          <a:ext cx="104776"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43</xdr:row>
      <xdr:rowOff>0</xdr:rowOff>
    </xdr:from>
    <xdr:to>
      <xdr:col>13</xdr:col>
      <xdr:colOff>33337</xdr:colOff>
      <xdr:row>44</xdr:row>
      <xdr:rowOff>35718</xdr:rowOff>
    </xdr:to>
    <xdr:sp macro="" textlink="">
      <xdr:nvSpPr>
        <xdr:cNvPr id="32" name="Text Box 39"/>
        <xdr:cNvSpPr txBox="1">
          <a:spLocks noChangeArrowheads="1"/>
        </xdr:cNvSpPr>
      </xdr:nvSpPr>
      <xdr:spPr bwMode="auto">
        <a:xfrm>
          <a:off x="11391900"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43</xdr:row>
      <xdr:rowOff>0</xdr:rowOff>
    </xdr:from>
    <xdr:to>
      <xdr:col>13</xdr:col>
      <xdr:colOff>23812</xdr:colOff>
      <xdr:row>44</xdr:row>
      <xdr:rowOff>35718</xdr:rowOff>
    </xdr:to>
    <xdr:sp macro="" textlink="">
      <xdr:nvSpPr>
        <xdr:cNvPr id="33" name="Text Box 40"/>
        <xdr:cNvSpPr txBox="1">
          <a:spLocks noChangeArrowheads="1"/>
        </xdr:cNvSpPr>
      </xdr:nvSpPr>
      <xdr:spPr bwMode="auto">
        <a:xfrm>
          <a:off x="12868275" y="28213050"/>
          <a:ext cx="95250"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43</xdr:row>
      <xdr:rowOff>0</xdr:rowOff>
    </xdr:from>
    <xdr:to>
      <xdr:col>13</xdr:col>
      <xdr:colOff>33337</xdr:colOff>
      <xdr:row>44</xdr:row>
      <xdr:rowOff>35718</xdr:rowOff>
    </xdr:to>
    <xdr:sp macro="" textlink="">
      <xdr:nvSpPr>
        <xdr:cNvPr id="34" name="Text Box 41"/>
        <xdr:cNvSpPr txBox="1">
          <a:spLocks noChangeArrowheads="1"/>
        </xdr:cNvSpPr>
      </xdr:nvSpPr>
      <xdr:spPr bwMode="auto">
        <a:xfrm>
          <a:off x="14135100" y="28213050"/>
          <a:ext cx="104775" cy="2286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666750</xdr:colOff>
      <xdr:row>56</xdr:row>
      <xdr:rowOff>0</xdr:rowOff>
    </xdr:from>
    <xdr:to>
      <xdr:col>0</xdr:col>
      <xdr:colOff>1514475</xdr:colOff>
      <xdr:row>56</xdr:row>
      <xdr:rowOff>79376</xdr:rowOff>
    </xdr:to>
    <xdr:sp macro="" textlink="">
      <xdr:nvSpPr>
        <xdr:cNvPr id="35" name="Text Box 2"/>
        <xdr:cNvSpPr txBox="1">
          <a:spLocks noChangeArrowheads="1"/>
        </xdr:cNvSpPr>
      </xdr:nvSpPr>
      <xdr:spPr bwMode="auto">
        <a:xfrm flipV="1">
          <a:off x="666750" y="28213050"/>
          <a:ext cx="847725" cy="79376"/>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l-GR" sz="1000" b="0" i="0" strike="noStrike">
              <a:solidFill>
                <a:srgbClr val="000000"/>
              </a:solidFill>
              <a:latin typeface="Arial"/>
              <a:cs typeface="Arial"/>
            </a:rPr>
            <a:t> </a:t>
          </a:r>
        </a:p>
      </xdr:txBody>
    </xdr:sp>
    <xdr:clientData/>
  </xdr:twoCellAnchor>
  <xdr:twoCellAnchor editAs="oneCell">
    <xdr:from>
      <xdr:col>0</xdr:col>
      <xdr:colOff>1476375</xdr:colOff>
      <xdr:row>56</xdr:row>
      <xdr:rowOff>0</xdr:rowOff>
    </xdr:from>
    <xdr:to>
      <xdr:col>0</xdr:col>
      <xdr:colOff>1571625</xdr:colOff>
      <xdr:row>56</xdr:row>
      <xdr:rowOff>171450</xdr:rowOff>
    </xdr:to>
    <xdr:sp macro="" textlink="">
      <xdr:nvSpPr>
        <xdr:cNvPr id="36" name="Text Box 7"/>
        <xdr:cNvSpPr txBox="1">
          <a:spLocks noChangeArrowheads="1"/>
        </xdr:cNvSpPr>
      </xdr:nvSpPr>
      <xdr:spPr bwMode="auto">
        <a:xfrm>
          <a:off x="1476375" y="28213050"/>
          <a:ext cx="952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1476375</xdr:colOff>
      <xdr:row>66</xdr:row>
      <xdr:rowOff>0</xdr:rowOff>
    </xdr:from>
    <xdr:to>
      <xdr:col>0</xdr:col>
      <xdr:colOff>1571625</xdr:colOff>
      <xdr:row>67</xdr:row>
      <xdr:rowOff>90488</xdr:rowOff>
    </xdr:to>
    <xdr:sp macro="" textlink="">
      <xdr:nvSpPr>
        <xdr:cNvPr id="37" name="Text Box 7"/>
        <xdr:cNvSpPr txBox="1">
          <a:spLocks noChangeArrowheads="1"/>
        </xdr:cNvSpPr>
      </xdr:nvSpPr>
      <xdr:spPr bwMode="auto">
        <a:xfrm>
          <a:off x="1476375" y="25717500"/>
          <a:ext cx="95250" cy="21669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82</xdr:row>
      <xdr:rowOff>0</xdr:rowOff>
    </xdr:from>
    <xdr:to>
      <xdr:col>8</xdr:col>
      <xdr:colOff>104775</xdr:colOff>
      <xdr:row>83</xdr:row>
      <xdr:rowOff>64294</xdr:rowOff>
    </xdr:to>
    <xdr:sp macro="" textlink="">
      <xdr:nvSpPr>
        <xdr:cNvPr id="38" name="Text Box 8"/>
        <xdr:cNvSpPr txBox="1">
          <a:spLocks noChangeArrowheads="1"/>
        </xdr:cNvSpPr>
      </xdr:nvSpPr>
      <xdr:spPr bwMode="auto">
        <a:xfrm>
          <a:off x="94392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82</xdr:row>
      <xdr:rowOff>0</xdr:rowOff>
    </xdr:from>
    <xdr:to>
      <xdr:col>9</xdr:col>
      <xdr:colOff>104775</xdr:colOff>
      <xdr:row>83</xdr:row>
      <xdr:rowOff>64294</xdr:rowOff>
    </xdr:to>
    <xdr:sp macro="" textlink="">
      <xdr:nvSpPr>
        <xdr:cNvPr id="39" name="Text Box 9"/>
        <xdr:cNvSpPr txBox="1">
          <a:spLocks noChangeArrowheads="1"/>
        </xdr:cNvSpPr>
      </xdr:nvSpPr>
      <xdr:spPr bwMode="auto">
        <a:xfrm>
          <a:off x="95535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89</xdr:row>
      <xdr:rowOff>0</xdr:rowOff>
    </xdr:from>
    <xdr:to>
      <xdr:col>10</xdr:col>
      <xdr:colOff>104775</xdr:colOff>
      <xdr:row>90</xdr:row>
      <xdr:rowOff>64294</xdr:rowOff>
    </xdr:to>
    <xdr:sp macro="" textlink="">
      <xdr:nvSpPr>
        <xdr:cNvPr id="40" name="Text Box 10"/>
        <xdr:cNvSpPr txBox="1">
          <a:spLocks noChangeArrowheads="1"/>
        </xdr:cNvSpPr>
      </xdr:nvSpPr>
      <xdr:spPr bwMode="auto">
        <a:xfrm>
          <a:off x="107061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89</xdr:row>
      <xdr:rowOff>0</xdr:rowOff>
    </xdr:from>
    <xdr:to>
      <xdr:col>11</xdr:col>
      <xdr:colOff>104775</xdr:colOff>
      <xdr:row>90</xdr:row>
      <xdr:rowOff>64294</xdr:rowOff>
    </xdr:to>
    <xdr:sp macro="" textlink="">
      <xdr:nvSpPr>
        <xdr:cNvPr id="41" name="Text Box 11"/>
        <xdr:cNvSpPr txBox="1">
          <a:spLocks noChangeArrowheads="1"/>
        </xdr:cNvSpPr>
      </xdr:nvSpPr>
      <xdr:spPr bwMode="auto">
        <a:xfrm>
          <a:off x="108204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99</xdr:row>
      <xdr:rowOff>0</xdr:rowOff>
    </xdr:from>
    <xdr:to>
      <xdr:col>13</xdr:col>
      <xdr:colOff>28574</xdr:colOff>
      <xdr:row>100</xdr:row>
      <xdr:rowOff>64294</xdr:rowOff>
    </xdr:to>
    <xdr:sp macro="" textlink="">
      <xdr:nvSpPr>
        <xdr:cNvPr id="42" name="Text Box 12"/>
        <xdr:cNvSpPr txBox="1">
          <a:spLocks noChangeArrowheads="1"/>
        </xdr:cNvSpPr>
      </xdr:nvSpPr>
      <xdr:spPr bwMode="auto">
        <a:xfrm>
          <a:off x="12334875" y="25717500"/>
          <a:ext cx="104774"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43" name="Text Box 13"/>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44" name="Text Box 14"/>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82</xdr:row>
      <xdr:rowOff>0</xdr:rowOff>
    </xdr:from>
    <xdr:to>
      <xdr:col>8</xdr:col>
      <xdr:colOff>104775</xdr:colOff>
      <xdr:row>83</xdr:row>
      <xdr:rowOff>64294</xdr:rowOff>
    </xdr:to>
    <xdr:sp macro="" textlink="">
      <xdr:nvSpPr>
        <xdr:cNvPr id="45" name="Text Box 16"/>
        <xdr:cNvSpPr txBox="1">
          <a:spLocks noChangeArrowheads="1"/>
        </xdr:cNvSpPr>
      </xdr:nvSpPr>
      <xdr:spPr bwMode="auto">
        <a:xfrm>
          <a:off x="94392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82</xdr:row>
      <xdr:rowOff>0</xdr:rowOff>
    </xdr:from>
    <xdr:to>
      <xdr:col>8</xdr:col>
      <xdr:colOff>104775</xdr:colOff>
      <xdr:row>83</xdr:row>
      <xdr:rowOff>64294</xdr:rowOff>
    </xdr:to>
    <xdr:sp macro="" textlink="">
      <xdr:nvSpPr>
        <xdr:cNvPr id="46" name="Text Box 17"/>
        <xdr:cNvSpPr txBox="1">
          <a:spLocks noChangeArrowheads="1"/>
        </xdr:cNvSpPr>
      </xdr:nvSpPr>
      <xdr:spPr bwMode="auto">
        <a:xfrm>
          <a:off x="94392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82</xdr:row>
      <xdr:rowOff>0</xdr:rowOff>
    </xdr:from>
    <xdr:to>
      <xdr:col>9</xdr:col>
      <xdr:colOff>104775</xdr:colOff>
      <xdr:row>83</xdr:row>
      <xdr:rowOff>64294</xdr:rowOff>
    </xdr:to>
    <xdr:sp macro="" textlink="">
      <xdr:nvSpPr>
        <xdr:cNvPr id="47" name="Text Box 18"/>
        <xdr:cNvSpPr txBox="1">
          <a:spLocks noChangeArrowheads="1"/>
        </xdr:cNvSpPr>
      </xdr:nvSpPr>
      <xdr:spPr bwMode="auto">
        <a:xfrm>
          <a:off x="95535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82</xdr:row>
      <xdr:rowOff>0</xdr:rowOff>
    </xdr:from>
    <xdr:to>
      <xdr:col>9</xdr:col>
      <xdr:colOff>104775</xdr:colOff>
      <xdr:row>83</xdr:row>
      <xdr:rowOff>64294</xdr:rowOff>
    </xdr:to>
    <xdr:sp macro="" textlink="">
      <xdr:nvSpPr>
        <xdr:cNvPr id="48" name="Text Box 19"/>
        <xdr:cNvSpPr txBox="1">
          <a:spLocks noChangeArrowheads="1"/>
        </xdr:cNvSpPr>
      </xdr:nvSpPr>
      <xdr:spPr bwMode="auto">
        <a:xfrm>
          <a:off x="95535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89</xdr:row>
      <xdr:rowOff>0</xdr:rowOff>
    </xdr:from>
    <xdr:to>
      <xdr:col>10</xdr:col>
      <xdr:colOff>104775</xdr:colOff>
      <xdr:row>90</xdr:row>
      <xdr:rowOff>64294</xdr:rowOff>
    </xdr:to>
    <xdr:sp macro="" textlink="">
      <xdr:nvSpPr>
        <xdr:cNvPr id="49" name="Text Box 20"/>
        <xdr:cNvSpPr txBox="1">
          <a:spLocks noChangeArrowheads="1"/>
        </xdr:cNvSpPr>
      </xdr:nvSpPr>
      <xdr:spPr bwMode="auto">
        <a:xfrm>
          <a:off x="107061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89</xdr:row>
      <xdr:rowOff>0</xdr:rowOff>
    </xdr:from>
    <xdr:to>
      <xdr:col>10</xdr:col>
      <xdr:colOff>104775</xdr:colOff>
      <xdr:row>90</xdr:row>
      <xdr:rowOff>64294</xdr:rowOff>
    </xdr:to>
    <xdr:sp macro="" textlink="">
      <xdr:nvSpPr>
        <xdr:cNvPr id="50" name="Text Box 21"/>
        <xdr:cNvSpPr txBox="1">
          <a:spLocks noChangeArrowheads="1"/>
        </xdr:cNvSpPr>
      </xdr:nvSpPr>
      <xdr:spPr bwMode="auto">
        <a:xfrm>
          <a:off x="107061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89</xdr:row>
      <xdr:rowOff>0</xdr:rowOff>
    </xdr:from>
    <xdr:to>
      <xdr:col>11</xdr:col>
      <xdr:colOff>104775</xdr:colOff>
      <xdr:row>90</xdr:row>
      <xdr:rowOff>64294</xdr:rowOff>
    </xdr:to>
    <xdr:sp macro="" textlink="">
      <xdr:nvSpPr>
        <xdr:cNvPr id="51" name="Text Box 22"/>
        <xdr:cNvSpPr txBox="1">
          <a:spLocks noChangeArrowheads="1"/>
        </xdr:cNvSpPr>
      </xdr:nvSpPr>
      <xdr:spPr bwMode="auto">
        <a:xfrm>
          <a:off x="108204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89</xdr:row>
      <xdr:rowOff>0</xdr:rowOff>
    </xdr:from>
    <xdr:to>
      <xdr:col>11</xdr:col>
      <xdr:colOff>104775</xdr:colOff>
      <xdr:row>90</xdr:row>
      <xdr:rowOff>64294</xdr:rowOff>
    </xdr:to>
    <xdr:sp macro="" textlink="">
      <xdr:nvSpPr>
        <xdr:cNvPr id="52" name="Text Box 23"/>
        <xdr:cNvSpPr txBox="1">
          <a:spLocks noChangeArrowheads="1"/>
        </xdr:cNvSpPr>
      </xdr:nvSpPr>
      <xdr:spPr bwMode="auto">
        <a:xfrm>
          <a:off x="108204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99</xdr:row>
      <xdr:rowOff>0</xdr:rowOff>
    </xdr:from>
    <xdr:to>
      <xdr:col>13</xdr:col>
      <xdr:colOff>28574</xdr:colOff>
      <xdr:row>100</xdr:row>
      <xdr:rowOff>64294</xdr:rowOff>
    </xdr:to>
    <xdr:sp macro="" textlink="">
      <xdr:nvSpPr>
        <xdr:cNvPr id="53" name="Text Box 24"/>
        <xdr:cNvSpPr txBox="1">
          <a:spLocks noChangeArrowheads="1"/>
        </xdr:cNvSpPr>
      </xdr:nvSpPr>
      <xdr:spPr bwMode="auto">
        <a:xfrm>
          <a:off x="12334875" y="25717500"/>
          <a:ext cx="104774"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99</xdr:row>
      <xdr:rowOff>0</xdr:rowOff>
    </xdr:from>
    <xdr:to>
      <xdr:col>13</xdr:col>
      <xdr:colOff>28574</xdr:colOff>
      <xdr:row>100</xdr:row>
      <xdr:rowOff>64294</xdr:rowOff>
    </xdr:to>
    <xdr:sp macro="" textlink="">
      <xdr:nvSpPr>
        <xdr:cNvPr id="54" name="Text Box 25"/>
        <xdr:cNvSpPr txBox="1">
          <a:spLocks noChangeArrowheads="1"/>
        </xdr:cNvSpPr>
      </xdr:nvSpPr>
      <xdr:spPr bwMode="auto">
        <a:xfrm>
          <a:off x="12334875" y="25717500"/>
          <a:ext cx="104774"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55" name="Text Box 26"/>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56" name="Text Box 27"/>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57" name="Text Box 28"/>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58" name="Text Box 29"/>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59" name="Text Box 30"/>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60" name="Text Box 31"/>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61" name="Text Box 32"/>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62" name="Text Box 33"/>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63" name="Text Box 34"/>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64" name="Text Box 35"/>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65" name="Text Box 36"/>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66" name="Text Box 37"/>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98</xdr:row>
      <xdr:rowOff>0</xdr:rowOff>
    </xdr:from>
    <xdr:to>
      <xdr:col>14</xdr:col>
      <xdr:colOff>104775</xdr:colOff>
      <xdr:row>99</xdr:row>
      <xdr:rowOff>64294</xdr:rowOff>
    </xdr:to>
    <xdr:sp macro="" textlink="">
      <xdr:nvSpPr>
        <xdr:cNvPr id="67" name="Text Box 39"/>
        <xdr:cNvSpPr txBox="1">
          <a:spLocks noChangeArrowheads="1"/>
        </xdr:cNvSpPr>
      </xdr:nvSpPr>
      <xdr:spPr bwMode="auto">
        <a:xfrm>
          <a:off x="124968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1476375</xdr:colOff>
      <xdr:row>98</xdr:row>
      <xdr:rowOff>0</xdr:rowOff>
    </xdr:from>
    <xdr:to>
      <xdr:col>14</xdr:col>
      <xdr:colOff>1571625</xdr:colOff>
      <xdr:row>99</xdr:row>
      <xdr:rowOff>64294</xdr:rowOff>
    </xdr:to>
    <xdr:sp macro="" textlink="">
      <xdr:nvSpPr>
        <xdr:cNvPr id="68" name="Text Box 40"/>
        <xdr:cNvSpPr txBox="1">
          <a:spLocks noChangeArrowheads="1"/>
        </xdr:cNvSpPr>
      </xdr:nvSpPr>
      <xdr:spPr bwMode="auto">
        <a:xfrm>
          <a:off x="13973175" y="25717500"/>
          <a:ext cx="95250"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2743200</xdr:colOff>
      <xdr:row>98</xdr:row>
      <xdr:rowOff>0</xdr:rowOff>
    </xdr:from>
    <xdr:to>
      <xdr:col>14</xdr:col>
      <xdr:colOff>2847975</xdr:colOff>
      <xdr:row>99</xdr:row>
      <xdr:rowOff>64294</xdr:rowOff>
    </xdr:to>
    <xdr:sp macro="" textlink="">
      <xdr:nvSpPr>
        <xdr:cNvPr id="69" name="Text Box 41"/>
        <xdr:cNvSpPr txBox="1">
          <a:spLocks noChangeArrowheads="1"/>
        </xdr:cNvSpPr>
      </xdr:nvSpPr>
      <xdr:spPr bwMode="auto">
        <a:xfrm>
          <a:off x="152400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666750</xdr:colOff>
      <xdr:row>66</xdr:row>
      <xdr:rowOff>0</xdr:rowOff>
    </xdr:from>
    <xdr:to>
      <xdr:col>0</xdr:col>
      <xdr:colOff>1514475</xdr:colOff>
      <xdr:row>66</xdr:row>
      <xdr:rowOff>79376</xdr:rowOff>
    </xdr:to>
    <xdr:sp macro="" textlink="">
      <xdr:nvSpPr>
        <xdr:cNvPr id="70" name="Text Box 2"/>
        <xdr:cNvSpPr txBox="1">
          <a:spLocks noChangeArrowheads="1"/>
        </xdr:cNvSpPr>
      </xdr:nvSpPr>
      <xdr:spPr bwMode="auto">
        <a:xfrm flipV="1">
          <a:off x="666750" y="25717500"/>
          <a:ext cx="847725" cy="79376"/>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l-GR" sz="1000" b="0" i="0" strike="noStrike">
              <a:solidFill>
                <a:srgbClr val="000000"/>
              </a:solidFill>
              <a:latin typeface="Arial"/>
              <a:cs typeface="Arial"/>
            </a:rPr>
            <a:t> </a:t>
          </a:r>
        </a:p>
      </xdr:txBody>
    </xdr:sp>
    <xdr:clientData/>
  </xdr:twoCellAnchor>
  <xdr:twoCellAnchor editAs="oneCell">
    <xdr:from>
      <xdr:col>0</xdr:col>
      <xdr:colOff>1476375</xdr:colOff>
      <xdr:row>66</xdr:row>
      <xdr:rowOff>0</xdr:rowOff>
    </xdr:from>
    <xdr:to>
      <xdr:col>0</xdr:col>
      <xdr:colOff>1571625</xdr:colOff>
      <xdr:row>67</xdr:row>
      <xdr:rowOff>40481</xdr:rowOff>
    </xdr:to>
    <xdr:sp macro="" textlink="">
      <xdr:nvSpPr>
        <xdr:cNvPr id="71" name="Text Box 7"/>
        <xdr:cNvSpPr txBox="1">
          <a:spLocks noChangeArrowheads="1"/>
        </xdr:cNvSpPr>
      </xdr:nvSpPr>
      <xdr:spPr bwMode="auto">
        <a:xfrm>
          <a:off x="1476375" y="25717500"/>
          <a:ext cx="95250" cy="1666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1476375</xdr:colOff>
      <xdr:row>66</xdr:row>
      <xdr:rowOff>0</xdr:rowOff>
    </xdr:from>
    <xdr:to>
      <xdr:col>0</xdr:col>
      <xdr:colOff>1571625</xdr:colOff>
      <xdr:row>67</xdr:row>
      <xdr:rowOff>90488</xdr:rowOff>
    </xdr:to>
    <xdr:sp macro="" textlink="">
      <xdr:nvSpPr>
        <xdr:cNvPr id="72" name="Text Box 7"/>
        <xdr:cNvSpPr txBox="1">
          <a:spLocks noChangeArrowheads="1"/>
        </xdr:cNvSpPr>
      </xdr:nvSpPr>
      <xdr:spPr bwMode="auto">
        <a:xfrm>
          <a:off x="1476375" y="25717500"/>
          <a:ext cx="95250" cy="21669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82</xdr:row>
      <xdr:rowOff>0</xdr:rowOff>
    </xdr:from>
    <xdr:to>
      <xdr:col>8</xdr:col>
      <xdr:colOff>104775</xdr:colOff>
      <xdr:row>83</xdr:row>
      <xdr:rowOff>64294</xdr:rowOff>
    </xdr:to>
    <xdr:sp macro="" textlink="">
      <xdr:nvSpPr>
        <xdr:cNvPr id="73" name="Text Box 8"/>
        <xdr:cNvSpPr txBox="1">
          <a:spLocks noChangeArrowheads="1"/>
        </xdr:cNvSpPr>
      </xdr:nvSpPr>
      <xdr:spPr bwMode="auto">
        <a:xfrm>
          <a:off x="94392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82</xdr:row>
      <xdr:rowOff>0</xdr:rowOff>
    </xdr:from>
    <xdr:to>
      <xdr:col>9</xdr:col>
      <xdr:colOff>104775</xdr:colOff>
      <xdr:row>83</xdr:row>
      <xdr:rowOff>64294</xdr:rowOff>
    </xdr:to>
    <xdr:sp macro="" textlink="">
      <xdr:nvSpPr>
        <xdr:cNvPr id="74" name="Text Box 9"/>
        <xdr:cNvSpPr txBox="1">
          <a:spLocks noChangeArrowheads="1"/>
        </xdr:cNvSpPr>
      </xdr:nvSpPr>
      <xdr:spPr bwMode="auto">
        <a:xfrm>
          <a:off x="95535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89</xdr:row>
      <xdr:rowOff>0</xdr:rowOff>
    </xdr:from>
    <xdr:to>
      <xdr:col>10</xdr:col>
      <xdr:colOff>104775</xdr:colOff>
      <xdr:row>90</xdr:row>
      <xdr:rowOff>64294</xdr:rowOff>
    </xdr:to>
    <xdr:sp macro="" textlink="">
      <xdr:nvSpPr>
        <xdr:cNvPr id="75" name="Text Box 10"/>
        <xdr:cNvSpPr txBox="1">
          <a:spLocks noChangeArrowheads="1"/>
        </xdr:cNvSpPr>
      </xdr:nvSpPr>
      <xdr:spPr bwMode="auto">
        <a:xfrm>
          <a:off x="107061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89</xdr:row>
      <xdr:rowOff>0</xdr:rowOff>
    </xdr:from>
    <xdr:to>
      <xdr:col>11</xdr:col>
      <xdr:colOff>104775</xdr:colOff>
      <xdr:row>90</xdr:row>
      <xdr:rowOff>64294</xdr:rowOff>
    </xdr:to>
    <xdr:sp macro="" textlink="">
      <xdr:nvSpPr>
        <xdr:cNvPr id="76" name="Text Box 11"/>
        <xdr:cNvSpPr txBox="1">
          <a:spLocks noChangeArrowheads="1"/>
        </xdr:cNvSpPr>
      </xdr:nvSpPr>
      <xdr:spPr bwMode="auto">
        <a:xfrm>
          <a:off x="108204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99</xdr:row>
      <xdr:rowOff>0</xdr:rowOff>
    </xdr:from>
    <xdr:to>
      <xdr:col>13</xdr:col>
      <xdr:colOff>28574</xdr:colOff>
      <xdr:row>100</xdr:row>
      <xdr:rowOff>64294</xdr:rowOff>
    </xdr:to>
    <xdr:sp macro="" textlink="">
      <xdr:nvSpPr>
        <xdr:cNvPr id="77" name="Text Box 12"/>
        <xdr:cNvSpPr txBox="1">
          <a:spLocks noChangeArrowheads="1"/>
        </xdr:cNvSpPr>
      </xdr:nvSpPr>
      <xdr:spPr bwMode="auto">
        <a:xfrm>
          <a:off x="12334875" y="25717500"/>
          <a:ext cx="104774"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78" name="Text Box 13"/>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79" name="Text Box 14"/>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82</xdr:row>
      <xdr:rowOff>0</xdr:rowOff>
    </xdr:from>
    <xdr:to>
      <xdr:col>8</xdr:col>
      <xdr:colOff>104775</xdr:colOff>
      <xdr:row>83</xdr:row>
      <xdr:rowOff>64294</xdr:rowOff>
    </xdr:to>
    <xdr:sp macro="" textlink="">
      <xdr:nvSpPr>
        <xdr:cNvPr id="80" name="Text Box 16"/>
        <xdr:cNvSpPr txBox="1">
          <a:spLocks noChangeArrowheads="1"/>
        </xdr:cNvSpPr>
      </xdr:nvSpPr>
      <xdr:spPr bwMode="auto">
        <a:xfrm>
          <a:off x="94392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82</xdr:row>
      <xdr:rowOff>0</xdr:rowOff>
    </xdr:from>
    <xdr:to>
      <xdr:col>8</xdr:col>
      <xdr:colOff>104775</xdr:colOff>
      <xdr:row>83</xdr:row>
      <xdr:rowOff>64294</xdr:rowOff>
    </xdr:to>
    <xdr:sp macro="" textlink="">
      <xdr:nvSpPr>
        <xdr:cNvPr id="81" name="Text Box 17"/>
        <xdr:cNvSpPr txBox="1">
          <a:spLocks noChangeArrowheads="1"/>
        </xdr:cNvSpPr>
      </xdr:nvSpPr>
      <xdr:spPr bwMode="auto">
        <a:xfrm>
          <a:off x="94392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82</xdr:row>
      <xdr:rowOff>0</xdr:rowOff>
    </xdr:from>
    <xdr:to>
      <xdr:col>9</xdr:col>
      <xdr:colOff>104775</xdr:colOff>
      <xdr:row>83</xdr:row>
      <xdr:rowOff>64294</xdr:rowOff>
    </xdr:to>
    <xdr:sp macro="" textlink="">
      <xdr:nvSpPr>
        <xdr:cNvPr id="82" name="Text Box 18"/>
        <xdr:cNvSpPr txBox="1">
          <a:spLocks noChangeArrowheads="1"/>
        </xdr:cNvSpPr>
      </xdr:nvSpPr>
      <xdr:spPr bwMode="auto">
        <a:xfrm>
          <a:off x="95535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82</xdr:row>
      <xdr:rowOff>0</xdr:rowOff>
    </xdr:from>
    <xdr:to>
      <xdr:col>9</xdr:col>
      <xdr:colOff>104775</xdr:colOff>
      <xdr:row>83</xdr:row>
      <xdr:rowOff>64294</xdr:rowOff>
    </xdr:to>
    <xdr:sp macro="" textlink="">
      <xdr:nvSpPr>
        <xdr:cNvPr id="83" name="Text Box 19"/>
        <xdr:cNvSpPr txBox="1">
          <a:spLocks noChangeArrowheads="1"/>
        </xdr:cNvSpPr>
      </xdr:nvSpPr>
      <xdr:spPr bwMode="auto">
        <a:xfrm>
          <a:off x="95535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89</xdr:row>
      <xdr:rowOff>0</xdr:rowOff>
    </xdr:from>
    <xdr:to>
      <xdr:col>10</xdr:col>
      <xdr:colOff>104775</xdr:colOff>
      <xdr:row>90</xdr:row>
      <xdr:rowOff>64294</xdr:rowOff>
    </xdr:to>
    <xdr:sp macro="" textlink="">
      <xdr:nvSpPr>
        <xdr:cNvPr id="84" name="Text Box 20"/>
        <xdr:cNvSpPr txBox="1">
          <a:spLocks noChangeArrowheads="1"/>
        </xdr:cNvSpPr>
      </xdr:nvSpPr>
      <xdr:spPr bwMode="auto">
        <a:xfrm>
          <a:off x="107061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89</xdr:row>
      <xdr:rowOff>0</xdr:rowOff>
    </xdr:from>
    <xdr:to>
      <xdr:col>10</xdr:col>
      <xdr:colOff>104775</xdr:colOff>
      <xdr:row>90</xdr:row>
      <xdr:rowOff>64294</xdr:rowOff>
    </xdr:to>
    <xdr:sp macro="" textlink="">
      <xdr:nvSpPr>
        <xdr:cNvPr id="85" name="Text Box 21"/>
        <xdr:cNvSpPr txBox="1">
          <a:spLocks noChangeArrowheads="1"/>
        </xdr:cNvSpPr>
      </xdr:nvSpPr>
      <xdr:spPr bwMode="auto">
        <a:xfrm>
          <a:off x="107061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89</xdr:row>
      <xdr:rowOff>0</xdr:rowOff>
    </xdr:from>
    <xdr:to>
      <xdr:col>11</xdr:col>
      <xdr:colOff>104775</xdr:colOff>
      <xdr:row>90</xdr:row>
      <xdr:rowOff>64294</xdr:rowOff>
    </xdr:to>
    <xdr:sp macro="" textlink="">
      <xdr:nvSpPr>
        <xdr:cNvPr id="86" name="Text Box 22"/>
        <xdr:cNvSpPr txBox="1">
          <a:spLocks noChangeArrowheads="1"/>
        </xdr:cNvSpPr>
      </xdr:nvSpPr>
      <xdr:spPr bwMode="auto">
        <a:xfrm>
          <a:off x="108204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89</xdr:row>
      <xdr:rowOff>0</xdr:rowOff>
    </xdr:from>
    <xdr:to>
      <xdr:col>11</xdr:col>
      <xdr:colOff>104775</xdr:colOff>
      <xdr:row>90</xdr:row>
      <xdr:rowOff>64294</xdr:rowOff>
    </xdr:to>
    <xdr:sp macro="" textlink="">
      <xdr:nvSpPr>
        <xdr:cNvPr id="87" name="Text Box 23"/>
        <xdr:cNvSpPr txBox="1">
          <a:spLocks noChangeArrowheads="1"/>
        </xdr:cNvSpPr>
      </xdr:nvSpPr>
      <xdr:spPr bwMode="auto">
        <a:xfrm>
          <a:off x="108204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99</xdr:row>
      <xdr:rowOff>0</xdr:rowOff>
    </xdr:from>
    <xdr:to>
      <xdr:col>13</xdr:col>
      <xdr:colOff>28574</xdr:colOff>
      <xdr:row>100</xdr:row>
      <xdr:rowOff>64294</xdr:rowOff>
    </xdr:to>
    <xdr:sp macro="" textlink="">
      <xdr:nvSpPr>
        <xdr:cNvPr id="88" name="Text Box 24"/>
        <xdr:cNvSpPr txBox="1">
          <a:spLocks noChangeArrowheads="1"/>
        </xdr:cNvSpPr>
      </xdr:nvSpPr>
      <xdr:spPr bwMode="auto">
        <a:xfrm>
          <a:off x="12334875" y="25717500"/>
          <a:ext cx="104774"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99</xdr:row>
      <xdr:rowOff>0</xdr:rowOff>
    </xdr:from>
    <xdr:to>
      <xdr:col>13</xdr:col>
      <xdr:colOff>28574</xdr:colOff>
      <xdr:row>100</xdr:row>
      <xdr:rowOff>64294</xdr:rowOff>
    </xdr:to>
    <xdr:sp macro="" textlink="">
      <xdr:nvSpPr>
        <xdr:cNvPr id="89" name="Text Box 25"/>
        <xdr:cNvSpPr txBox="1">
          <a:spLocks noChangeArrowheads="1"/>
        </xdr:cNvSpPr>
      </xdr:nvSpPr>
      <xdr:spPr bwMode="auto">
        <a:xfrm>
          <a:off x="12334875" y="25717500"/>
          <a:ext cx="104774"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0" name="Text Box 26"/>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1" name="Text Box 27"/>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2" name="Text Box 28"/>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3" name="Text Box 29"/>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4" name="Text Box 30"/>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5" name="Text Box 31"/>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6" name="Text Box 32"/>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7" name="Text Box 33"/>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8" name="Text Box 34"/>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99" name="Text Box 35"/>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100" name="Text Box 36"/>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99</xdr:row>
      <xdr:rowOff>0</xdr:rowOff>
    </xdr:from>
    <xdr:to>
      <xdr:col>14</xdr:col>
      <xdr:colOff>19050</xdr:colOff>
      <xdr:row>100</xdr:row>
      <xdr:rowOff>64294</xdr:rowOff>
    </xdr:to>
    <xdr:sp macro="" textlink="">
      <xdr:nvSpPr>
        <xdr:cNvPr id="101" name="Text Box 37"/>
        <xdr:cNvSpPr txBox="1">
          <a:spLocks noChangeArrowheads="1"/>
        </xdr:cNvSpPr>
      </xdr:nvSpPr>
      <xdr:spPr bwMode="auto">
        <a:xfrm>
          <a:off x="12411075"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98</xdr:row>
      <xdr:rowOff>0</xdr:rowOff>
    </xdr:from>
    <xdr:to>
      <xdr:col>14</xdr:col>
      <xdr:colOff>104775</xdr:colOff>
      <xdr:row>99</xdr:row>
      <xdr:rowOff>64294</xdr:rowOff>
    </xdr:to>
    <xdr:sp macro="" textlink="">
      <xdr:nvSpPr>
        <xdr:cNvPr id="102" name="Text Box 39"/>
        <xdr:cNvSpPr txBox="1">
          <a:spLocks noChangeArrowheads="1"/>
        </xdr:cNvSpPr>
      </xdr:nvSpPr>
      <xdr:spPr bwMode="auto">
        <a:xfrm>
          <a:off x="124968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1476375</xdr:colOff>
      <xdr:row>98</xdr:row>
      <xdr:rowOff>0</xdr:rowOff>
    </xdr:from>
    <xdr:to>
      <xdr:col>14</xdr:col>
      <xdr:colOff>1571625</xdr:colOff>
      <xdr:row>99</xdr:row>
      <xdr:rowOff>64294</xdr:rowOff>
    </xdr:to>
    <xdr:sp macro="" textlink="">
      <xdr:nvSpPr>
        <xdr:cNvPr id="103" name="Text Box 40"/>
        <xdr:cNvSpPr txBox="1">
          <a:spLocks noChangeArrowheads="1"/>
        </xdr:cNvSpPr>
      </xdr:nvSpPr>
      <xdr:spPr bwMode="auto">
        <a:xfrm>
          <a:off x="13973175" y="25717500"/>
          <a:ext cx="95250"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14</xdr:col>
      <xdr:colOff>2743200</xdr:colOff>
      <xdr:row>98</xdr:row>
      <xdr:rowOff>0</xdr:rowOff>
    </xdr:from>
    <xdr:to>
      <xdr:col>14</xdr:col>
      <xdr:colOff>2847975</xdr:colOff>
      <xdr:row>99</xdr:row>
      <xdr:rowOff>64294</xdr:rowOff>
    </xdr:to>
    <xdr:sp macro="" textlink="">
      <xdr:nvSpPr>
        <xdr:cNvPr id="104" name="Text Box 41"/>
        <xdr:cNvSpPr txBox="1">
          <a:spLocks noChangeArrowheads="1"/>
        </xdr:cNvSpPr>
      </xdr:nvSpPr>
      <xdr:spPr bwMode="auto">
        <a:xfrm>
          <a:off x="15240000" y="25717500"/>
          <a:ext cx="104775" cy="22621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666750</xdr:colOff>
      <xdr:row>66</xdr:row>
      <xdr:rowOff>0</xdr:rowOff>
    </xdr:from>
    <xdr:to>
      <xdr:col>0</xdr:col>
      <xdr:colOff>1514475</xdr:colOff>
      <xdr:row>66</xdr:row>
      <xdr:rowOff>79376</xdr:rowOff>
    </xdr:to>
    <xdr:sp macro="" textlink="">
      <xdr:nvSpPr>
        <xdr:cNvPr id="105" name="Text Box 2"/>
        <xdr:cNvSpPr txBox="1">
          <a:spLocks noChangeArrowheads="1"/>
        </xdr:cNvSpPr>
      </xdr:nvSpPr>
      <xdr:spPr bwMode="auto">
        <a:xfrm flipV="1">
          <a:off x="666750" y="25717500"/>
          <a:ext cx="847725" cy="79376"/>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l-GR" sz="1000" b="0" i="0" strike="noStrike">
              <a:solidFill>
                <a:srgbClr val="000000"/>
              </a:solidFill>
              <a:latin typeface="Arial"/>
              <a:cs typeface="Arial"/>
            </a:rPr>
            <a:t> </a:t>
          </a:r>
        </a:p>
      </xdr:txBody>
    </xdr:sp>
    <xdr:clientData/>
  </xdr:twoCellAnchor>
  <xdr:twoCellAnchor editAs="oneCell">
    <xdr:from>
      <xdr:col>0</xdr:col>
      <xdr:colOff>1476375</xdr:colOff>
      <xdr:row>66</xdr:row>
      <xdr:rowOff>0</xdr:rowOff>
    </xdr:from>
    <xdr:to>
      <xdr:col>0</xdr:col>
      <xdr:colOff>1571625</xdr:colOff>
      <xdr:row>67</xdr:row>
      <xdr:rowOff>40481</xdr:rowOff>
    </xdr:to>
    <xdr:sp macro="" textlink="">
      <xdr:nvSpPr>
        <xdr:cNvPr id="106" name="Text Box 7"/>
        <xdr:cNvSpPr txBox="1">
          <a:spLocks noChangeArrowheads="1"/>
        </xdr:cNvSpPr>
      </xdr:nvSpPr>
      <xdr:spPr bwMode="auto">
        <a:xfrm>
          <a:off x="1476375" y="25717500"/>
          <a:ext cx="95250" cy="1666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1476375</xdr:colOff>
      <xdr:row>55</xdr:row>
      <xdr:rowOff>0</xdr:rowOff>
    </xdr:from>
    <xdr:to>
      <xdr:col>0</xdr:col>
      <xdr:colOff>1571625</xdr:colOff>
      <xdr:row>56</xdr:row>
      <xdr:rowOff>30957</xdr:rowOff>
    </xdr:to>
    <xdr:sp macro="" textlink="">
      <xdr:nvSpPr>
        <xdr:cNvPr id="107" name="Text Box 7"/>
        <xdr:cNvSpPr txBox="1">
          <a:spLocks noChangeArrowheads="1"/>
        </xdr:cNvSpPr>
      </xdr:nvSpPr>
      <xdr:spPr bwMode="auto">
        <a:xfrm>
          <a:off x="1476375" y="11441906"/>
          <a:ext cx="95250" cy="22145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666750</xdr:colOff>
      <xdr:row>55</xdr:row>
      <xdr:rowOff>0</xdr:rowOff>
    </xdr:from>
    <xdr:to>
      <xdr:col>0</xdr:col>
      <xdr:colOff>1514475</xdr:colOff>
      <xdr:row>55</xdr:row>
      <xdr:rowOff>79376</xdr:rowOff>
    </xdr:to>
    <xdr:sp macro="" textlink="">
      <xdr:nvSpPr>
        <xdr:cNvPr id="108" name="Text Box 2"/>
        <xdr:cNvSpPr txBox="1">
          <a:spLocks noChangeArrowheads="1"/>
        </xdr:cNvSpPr>
      </xdr:nvSpPr>
      <xdr:spPr bwMode="auto">
        <a:xfrm flipV="1">
          <a:off x="666750" y="11441906"/>
          <a:ext cx="847725" cy="79376"/>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l-GR" sz="1000" b="0" i="0" strike="noStrike">
              <a:solidFill>
                <a:srgbClr val="000000"/>
              </a:solidFill>
              <a:latin typeface="Arial"/>
              <a:cs typeface="Arial"/>
            </a:rPr>
            <a:t> </a:t>
          </a:r>
        </a:p>
      </xdr:txBody>
    </xdr:sp>
    <xdr:clientData/>
  </xdr:twoCellAnchor>
  <xdr:twoCellAnchor editAs="oneCell">
    <xdr:from>
      <xdr:col>0</xdr:col>
      <xdr:colOff>1476375</xdr:colOff>
      <xdr:row>55</xdr:row>
      <xdr:rowOff>0</xdr:rowOff>
    </xdr:from>
    <xdr:to>
      <xdr:col>0</xdr:col>
      <xdr:colOff>1571625</xdr:colOff>
      <xdr:row>55</xdr:row>
      <xdr:rowOff>171450</xdr:rowOff>
    </xdr:to>
    <xdr:sp macro="" textlink="">
      <xdr:nvSpPr>
        <xdr:cNvPr id="109" name="Text Box 7"/>
        <xdr:cNvSpPr txBox="1">
          <a:spLocks noChangeArrowheads="1"/>
        </xdr:cNvSpPr>
      </xdr:nvSpPr>
      <xdr:spPr bwMode="auto">
        <a:xfrm>
          <a:off x="1476375" y="11441906"/>
          <a:ext cx="952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1476375</xdr:colOff>
      <xdr:row>55</xdr:row>
      <xdr:rowOff>0</xdr:rowOff>
    </xdr:from>
    <xdr:to>
      <xdr:col>0</xdr:col>
      <xdr:colOff>1571625</xdr:colOff>
      <xdr:row>56</xdr:row>
      <xdr:rowOff>30957</xdr:rowOff>
    </xdr:to>
    <xdr:sp macro="" textlink="">
      <xdr:nvSpPr>
        <xdr:cNvPr id="110" name="Text Box 7"/>
        <xdr:cNvSpPr txBox="1">
          <a:spLocks noChangeArrowheads="1"/>
        </xdr:cNvSpPr>
      </xdr:nvSpPr>
      <xdr:spPr bwMode="auto">
        <a:xfrm>
          <a:off x="1476375" y="11441906"/>
          <a:ext cx="95250" cy="22145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666750</xdr:colOff>
      <xdr:row>55</xdr:row>
      <xdr:rowOff>0</xdr:rowOff>
    </xdr:from>
    <xdr:to>
      <xdr:col>0</xdr:col>
      <xdr:colOff>1514475</xdr:colOff>
      <xdr:row>55</xdr:row>
      <xdr:rowOff>79376</xdr:rowOff>
    </xdr:to>
    <xdr:sp macro="" textlink="">
      <xdr:nvSpPr>
        <xdr:cNvPr id="111" name="Text Box 2"/>
        <xdr:cNvSpPr txBox="1">
          <a:spLocks noChangeArrowheads="1"/>
        </xdr:cNvSpPr>
      </xdr:nvSpPr>
      <xdr:spPr bwMode="auto">
        <a:xfrm flipV="1">
          <a:off x="666750" y="11441906"/>
          <a:ext cx="847725" cy="79376"/>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l-GR" sz="1000" b="0" i="0" strike="noStrike">
              <a:solidFill>
                <a:srgbClr val="000000"/>
              </a:solidFill>
              <a:latin typeface="Arial"/>
              <a:cs typeface="Arial"/>
            </a:rPr>
            <a:t> </a:t>
          </a:r>
        </a:p>
      </xdr:txBody>
    </xdr:sp>
    <xdr:clientData/>
  </xdr:twoCellAnchor>
  <xdr:twoCellAnchor editAs="oneCell">
    <xdr:from>
      <xdr:col>0</xdr:col>
      <xdr:colOff>1476375</xdr:colOff>
      <xdr:row>55</xdr:row>
      <xdr:rowOff>0</xdr:rowOff>
    </xdr:from>
    <xdr:to>
      <xdr:col>0</xdr:col>
      <xdr:colOff>1571625</xdr:colOff>
      <xdr:row>55</xdr:row>
      <xdr:rowOff>171450</xdr:rowOff>
    </xdr:to>
    <xdr:sp macro="" textlink="">
      <xdr:nvSpPr>
        <xdr:cNvPr id="112" name="Text Box 7"/>
        <xdr:cNvSpPr txBox="1">
          <a:spLocks noChangeArrowheads="1"/>
        </xdr:cNvSpPr>
      </xdr:nvSpPr>
      <xdr:spPr bwMode="auto">
        <a:xfrm>
          <a:off x="1476375" y="11441906"/>
          <a:ext cx="952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1476375</xdr:colOff>
      <xdr:row>54</xdr:row>
      <xdr:rowOff>0</xdr:rowOff>
    </xdr:from>
    <xdr:to>
      <xdr:col>0</xdr:col>
      <xdr:colOff>1571625</xdr:colOff>
      <xdr:row>55</xdr:row>
      <xdr:rowOff>30957</xdr:rowOff>
    </xdr:to>
    <xdr:sp macro="" textlink="">
      <xdr:nvSpPr>
        <xdr:cNvPr id="113" name="Text Box 7"/>
        <xdr:cNvSpPr txBox="1">
          <a:spLocks noChangeArrowheads="1"/>
        </xdr:cNvSpPr>
      </xdr:nvSpPr>
      <xdr:spPr bwMode="auto">
        <a:xfrm>
          <a:off x="1476375" y="11251406"/>
          <a:ext cx="95250" cy="22145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dit%20Documents/My%20Documents%20B.U%2031.12.2004/Audit%20control%202004/Compucon%20A.E.B.E/Compucon%2031.12.2004/Compucon%20Balance%20Sheet%2031.12.20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lance Sheet 31.12.2004"/>
      <sheetName val="Consoliated Balance 31.12.2004"/>
      <sheetName val="Consoliacion Sheet 31.12.2004 "/>
      <sheetName val="Φύλλο10"/>
      <sheetName val="Φύλλο11"/>
      <sheetName val="Φύλλο12"/>
      <sheetName val="Φύλλο13"/>
      <sheetName val="Φύλλο14"/>
      <sheetName val="Φύλλο15"/>
      <sheetName val="Φύλλο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151"/>
  <sheetViews>
    <sheetView view="pageBreakPreview" topLeftCell="A109" zoomScale="70" zoomScaleNormal="75" zoomScaleSheetLayoutView="70" workbookViewId="0">
      <selection activeCell="A117" sqref="A117:B118"/>
    </sheetView>
  </sheetViews>
  <sheetFormatPr defaultRowHeight="11.25"/>
  <cols>
    <col min="1" max="1" width="60.5703125" style="6" customWidth="1"/>
    <col min="2" max="2" width="16.28515625" style="6" customWidth="1"/>
    <col min="3" max="3" width="1.5703125" style="6" customWidth="1"/>
    <col min="4" max="4" width="17" style="6" customWidth="1"/>
    <col min="5" max="5" width="1.28515625" style="6" customWidth="1"/>
    <col min="6" max="6" width="16.42578125" style="6" customWidth="1"/>
    <col min="7" max="7" width="1.28515625" style="6" customWidth="1"/>
    <col min="8" max="8" width="17.42578125" style="28" customWidth="1"/>
    <col min="9" max="9" width="1.7109375" style="28" customWidth="1"/>
    <col min="10" max="10" width="16.42578125" style="28" customWidth="1"/>
    <col min="11" max="11" width="1.7109375" style="28" customWidth="1"/>
    <col min="12" max="12" width="16.7109375" style="28" customWidth="1"/>
    <col min="13" max="13" width="1.140625" style="28" customWidth="1"/>
    <col min="14" max="14" width="1.28515625" style="28" customWidth="1"/>
    <col min="15" max="15" width="58.28515625" style="29" customWidth="1"/>
    <col min="16" max="16" width="17.42578125" style="29" customWidth="1"/>
    <col min="17" max="17" width="2.5703125" style="29" customWidth="1"/>
    <col min="18" max="18" width="18.28515625" style="28" customWidth="1"/>
    <col min="19" max="19" width="0.85546875" style="27" customWidth="1"/>
    <col min="20" max="20" width="11.7109375" style="6" customWidth="1"/>
    <col min="21" max="21" width="7.85546875" style="24" customWidth="1"/>
    <col min="22" max="22" width="16.85546875" style="6" customWidth="1"/>
    <col min="23" max="23" width="16.140625" style="6" customWidth="1"/>
    <col min="24" max="24" width="14.85546875" style="6" bestFit="1" customWidth="1"/>
    <col min="25" max="16384" width="9.140625" style="6"/>
  </cols>
  <sheetData>
    <row r="1" spans="1:21" s="1" customFormat="1" ht="29.1" customHeight="1">
      <c r="A1" s="277" t="s">
        <v>123</v>
      </c>
      <c r="B1" s="277"/>
      <c r="C1" s="277"/>
      <c r="D1" s="277"/>
      <c r="E1" s="277"/>
      <c r="F1" s="277"/>
      <c r="G1" s="277"/>
      <c r="H1" s="277"/>
      <c r="I1" s="277"/>
      <c r="J1" s="277"/>
      <c r="K1" s="277"/>
      <c r="L1" s="277"/>
      <c r="M1" s="277"/>
      <c r="N1" s="277"/>
      <c r="O1" s="277"/>
      <c r="P1" s="277"/>
      <c r="Q1" s="277"/>
      <c r="R1" s="277"/>
      <c r="S1" s="277"/>
      <c r="U1" s="2"/>
    </row>
    <row r="2" spans="1:21" s="1" customFormat="1" ht="29.1" customHeight="1">
      <c r="A2" s="277" t="s">
        <v>124</v>
      </c>
      <c r="B2" s="277"/>
      <c r="C2" s="277"/>
      <c r="D2" s="277"/>
      <c r="E2" s="277"/>
      <c r="F2" s="277"/>
      <c r="G2" s="277"/>
      <c r="H2" s="277"/>
      <c r="I2" s="277"/>
      <c r="J2" s="277"/>
      <c r="K2" s="277"/>
      <c r="L2" s="277"/>
      <c r="M2" s="277"/>
      <c r="N2" s="277"/>
      <c r="O2" s="277"/>
      <c r="P2" s="277"/>
      <c r="Q2" s="277"/>
      <c r="R2" s="277"/>
      <c r="S2" s="277"/>
      <c r="U2" s="2"/>
    </row>
    <row r="3" spans="1:21" s="1" customFormat="1" ht="29.1" customHeight="1">
      <c r="A3" s="277" t="s">
        <v>110</v>
      </c>
      <c r="B3" s="277"/>
      <c r="C3" s="277"/>
      <c r="D3" s="277"/>
      <c r="E3" s="277"/>
      <c r="F3" s="277"/>
      <c r="G3" s="277"/>
      <c r="H3" s="277"/>
      <c r="I3" s="277"/>
      <c r="J3" s="277"/>
      <c r="K3" s="277"/>
      <c r="L3" s="277"/>
      <c r="M3" s="277"/>
      <c r="N3" s="277"/>
      <c r="O3" s="277"/>
      <c r="P3" s="277"/>
      <c r="Q3" s="277"/>
      <c r="R3" s="277"/>
      <c r="S3" s="277"/>
      <c r="U3" s="2"/>
    </row>
    <row r="4" spans="1:21" s="1" customFormat="1" ht="24" customHeight="1">
      <c r="A4" s="277" t="s">
        <v>111</v>
      </c>
      <c r="B4" s="277"/>
      <c r="C4" s="277"/>
      <c r="D4" s="277"/>
      <c r="E4" s="277"/>
      <c r="F4" s="277"/>
      <c r="G4" s="277"/>
      <c r="H4" s="277"/>
      <c r="I4" s="277"/>
      <c r="J4" s="277"/>
      <c r="K4" s="277"/>
      <c r="L4" s="277"/>
      <c r="M4" s="277"/>
      <c r="N4" s="277"/>
      <c r="O4" s="277"/>
      <c r="P4" s="277"/>
      <c r="Q4" s="277"/>
      <c r="R4" s="277"/>
      <c r="S4" s="277"/>
      <c r="U4" s="2"/>
    </row>
    <row r="5" spans="1:21" s="1" customFormat="1" ht="24" customHeight="1">
      <c r="A5" s="51" t="s">
        <v>0</v>
      </c>
      <c r="B5" s="51"/>
      <c r="C5" s="51"/>
      <c r="D5" s="51"/>
      <c r="E5" s="51"/>
      <c r="F5" s="51"/>
      <c r="G5" s="51"/>
      <c r="H5" s="52"/>
      <c r="I5" s="52"/>
      <c r="J5" s="52"/>
      <c r="K5" s="52"/>
      <c r="L5" s="52"/>
      <c r="M5" s="53"/>
      <c r="N5" s="53"/>
      <c r="O5" s="54" t="s">
        <v>1</v>
      </c>
      <c r="P5" s="54"/>
      <c r="Q5" s="54"/>
      <c r="R5" s="55"/>
      <c r="S5" s="56"/>
      <c r="U5" s="2"/>
    </row>
    <row r="6" spans="1:21" s="1" customFormat="1" ht="17.25" customHeight="1">
      <c r="A6" s="57"/>
      <c r="B6" s="57"/>
      <c r="C6" s="57"/>
      <c r="D6" s="57"/>
      <c r="E6" s="57"/>
      <c r="F6" s="57"/>
      <c r="G6" s="57"/>
      <c r="H6" s="58"/>
      <c r="I6" s="58"/>
      <c r="J6" s="58"/>
      <c r="K6" s="58"/>
      <c r="L6" s="58"/>
      <c r="M6" s="59"/>
      <c r="N6" s="59"/>
      <c r="O6" s="60"/>
      <c r="P6" s="61" t="s">
        <v>2</v>
      </c>
      <c r="Q6" s="60"/>
      <c r="R6" s="61" t="s">
        <v>2</v>
      </c>
      <c r="S6" s="56"/>
      <c r="U6" s="2"/>
    </row>
    <row r="7" spans="1:21" s="5" customFormat="1" ht="18" customHeight="1">
      <c r="A7" s="62"/>
      <c r="B7" s="278" t="s">
        <v>112</v>
      </c>
      <c r="C7" s="278"/>
      <c r="D7" s="278"/>
      <c r="E7" s="278"/>
      <c r="F7" s="278"/>
      <c r="G7" s="63"/>
      <c r="H7" s="278" t="s">
        <v>106</v>
      </c>
      <c r="I7" s="278"/>
      <c r="J7" s="278"/>
      <c r="K7" s="278"/>
      <c r="L7" s="278"/>
      <c r="M7" s="64"/>
      <c r="N7" s="59"/>
      <c r="O7" s="65"/>
      <c r="P7" s="61" t="s">
        <v>64</v>
      </c>
      <c r="Q7" s="65"/>
      <c r="R7" s="61" t="s">
        <v>72</v>
      </c>
      <c r="S7" s="66"/>
      <c r="T7" s="3"/>
      <c r="U7" s="4"/>
    </row>
    <row r="8" spans="1:21" ht="29.25" customHeight="1">
      <c r="A8" s="67"/>
      <c r="B8" s="68" t="s">
        <v>3</v>
      </c>
      <c r="C8" s="69"/>
      <c r="D8" s="70" t="s">
        <v>4</v>
      </c>
      <c r="E8" s="64"/>
      <c r="F8" s="68" t="s">
        <v>5</v>
      </c>
      <c r="G8" s="71"/>
      <c r="H8" s="68" t="s">
        <v>3</v>
      </c>
      <c r="I8" s="69"/>
      <c r="J8" s="70" t="s">
        <v>4</v>
      </c>
      <c r="K8" s="64"/>
      <c r="L8" s="68" t="s">
        <v>5</v>
      </c>
      <c r="M8" s="64"/>
      <c r="N8" s="59"/>
      <c r="O8" s="72"/>
      <c r="P8" s="73" t="s">
        <v>113</v>
      </c>
      <c r="Q8" s="72"/>
      <c r="R8" s="73" t="s">
        <v>107</v>
      </c>
      <c r="S8" s="74"/>
      <c r="T8" s="46">
        <v>344199.37</v>
      </c>
    </row>
    <row r="9" spans="1:21" s="7" customFormat="1" ht="15" customHeight="1">
      <c r="A9" s="57" t="s">
        <v>6</v>
      </c>
      <c r="B9" s="57"/>
      <c r="C9" s="57"/>
      <c r="D9" s="57"/>
      <c r="E9" s="57"/>
      <c r="F9" s="57"/>
      <c r="G9" s="57"/>
      <c r="H9" s="75"/>
      <c r="I9" s="75"/>
      <c r="J9" s="59"/>
      <c r="K9" s="59"/>
      <c r="L9" s="75"/>
      <c r="M9" s="59"/>
      <c r="N9" s="59"/>
      <c r="O9" s="76" t="s">
        <v>7</v>
      </c>
      <c r="P9" s="76"/>
      <c r="Q9" s="76"/>
      <c r="R9" s="63"/>
      <c r="S9" s="77"/>
      <c r="T9" s="46">
        <v>606157.43999999994</v>
      </c>
    </row>
    <row r="10" spans="1:21" s="7" customFormat="1" ht="15" customHeight="1">
      <c r="A10" s="78" t="s">
        <v>8</v>
      </c>
      <c r="B10" s="79">
        <v>112061.23</v>
      </c>
      <c r="C10" s="79"/>
      <c r="D10" s="79">
        <v>109948.38</v>
      </c>
      <c r="E10" s="79"/>
      <c r="F10" s="79">
        <f>B10-D10</f>
        <v>2112.8499999999913</v>
      </c>
      <c r="G10" s="79"/>
      <c r="H10" s="79">
        <v>109627.06</v>
      </c>
      <c r="I10" s="79"/>
      <c r="J10" s="79">
        <v>109512.21</v>
      </c>
      <c r="K10" s="79"/>
      <c r="L10" s="79">
        <f>SUM(H10-J10)</f>
        <v>114.84999999999127</v>
      </c>
      <c r="M10" s="80"/>
      <c r="N10" s="59"/>
      <c r="O10" s="81"/>
      <c r="P10" s="81"/>
      <c r="Q10" s="81"/>
      <c r="R10" s="82"/>
      <c r="S10" s="83"/>
      <c r="T10" s="46">
        <f>SUM(T8:T9)</f>
        <v>950356.80999999994</v>
      </c>
    </row>
    <row r="11" spans="1:21" s="7" customFormat="1" ht="15" customHeight="1" thickBot="1">
      <c r="A11" s="84"/>
      <c r="B11" s="85">
        <f>SUM(B10)</f>
        <v>112061.23</v>
      </c>
      <c r="C11" s="86"/>
      <c r="D11" s="87">
        <f>SUM(D10)</f>
        <v>109948.38</v>
      </c>
      <c r="E11" s="88"/>
      <c r="F11" s="85">
        <f>SUM(F10)</f>
        <v>2112.8499999999913</v>
      </c>
      <c r="G11" s="84"/>
      <c r="H11" s="85">
        <f>SUM(H10)</f>
        <v>109627.06</v>
      </c>
      <c r="I11" s="86"/>
      <c r="J11" s="87">
        <f>SUM(J10)</f>
        <v>109512.21</v>
      </c>
      <c r="K11" s="88"/>
      <c r="L11" s="85">
        <f>SUM(L10)</f>
        <v>114.84999999999127</v>
      </c>
      <c r="M11" s="88"/>
      <c r="N11" s="59"/>
      <c r="O11" s="89" t="s">
        <v>9</v>
      </c>
      <c r="P11" s="90">
        <v>51026164.189999998</v>
      </c>
      <c r="Q11" s="89"/>
      <c r="R11" s="90">
        <v>51026164.189999998</v>
      </c>
      <c r="S11" s="91"/>
      <c r="T11" s="46">
        <f>P11-R11</f>
        <v>0</v>
      </c>
    </row>
    <row r="12" spans="1:21" s="7" customFormat="1" ht="15" customHeight="1" thickTop="1">
      <c r="A12" s="67"/>
      <c r="B12" s="67"/>
      <c r="C12" s="67"/>
      <c r="D12" s="67"/>
      <c r="E12" s="67"/>
      <c r="F12" s="67"/>
      <c r="G12" s="67"/>
      <c r="H12" s="92"/>
      <c r="I12" s="92"/>
      <c r="J12" s="93"/>
      <c r="K12" s="94"/>
      <c r="L12" s="92"/>
      <c r="M12" s="94"/>
      <c r="N12" s="59"/>
      <c r="O12" s="95"/>
      <c r="P12" s="95"/>
      <c r="Q12" s="95"/>
      <c r="R12" s="96"/>
      <c r="S12" s="97"/>
      <c r="T12" s="46">
        <f>T10-T11</f>
        <v>950356.80999999994</v>
      </c>
    </row>
    <row r="13" spans="1:21" s="7" customFormat="1" ht="15" customHeight="1">
      <c r="A13" s="98" t="s">
        <v>10</v>
      </c>
      <c r="B13" s="98"/>
      <c r="C13" s="98"/>
      <c r="D13" s="98"/>
      <c r="E13" s="98"/>
      <c r="F13" s="98"/>
      <c r="G13" s="98"/>
      <c r="H13" s="93"/>
      <c r="I13" s="93"/>
      <c r="J13" s="93"/>
      <c r="K13" s="94"/>
      <c r="L13" s="79"/>
      <c r="M13" s="94"/>
      <c r="N13" s="94"/>
      <c r="O13" s="84"/>
      <c r="P13" s="84"/>
      <c r="Q13" s="84"/>
      <c r="R13" s="99"/>
      <c r="S13" s="100"/>
      <c r="T13" s="9"/>
      <c r="U13" s="8"/>
    </row>
    <row r="14" spans="1:21" s="7" customFormat="1" ht="15" customHeight="1">
      <c r="A14" s="101" t="s">
        <v>117</v>
      </c>
      <c r="B14" s="98"/>
      <c r="C14" s="98"/>
      <c r="D14" s="98"/>
      <c r="E14" s="98"/>
      <c r="F14" s="98"/>
      <c r="G14" s="98"/>
      <c r="H14" s="93"/>
      <c r="I14" s="93"/>
      <c r="J14" s="93"/>
      <c r="K14" s="94"/>
      <c r="L14" s="79"/>
      <c r="M14" s="94"/>
      <c r="N14" s="94"/>
      <c r="O14" s="89" t="s">
        <v>13</v>
      </c>
      <c r="P14" s="84"/>
      <c r="Q14" s="84"/>
      <c r="R14" s="99"/>
      <c r="S14" s="100"/>
      <c r="T14" s="9"/>
      <c r="U14" s="8"/>
    </row>
    <row r="15" spans="1:21" s="7" customFormat="1" ht="15" customHeight="1">
      <c r="A15" s="102" t="s">
        <v>118</v>
      </c>
      <c r="B15" s="103">
        <v>5668904.4500000002</v>
      </c>
      <c r="C15" s="79"/>
      <c r="D15" s="103">
        <v>5307497.2300000004</v>
      </c>
      <c r="E15" s="79"/>
      <c r="F15" s="103">
        <f>B15-D15</f>
        <v>361407.21999999974</v>
      </c>
      <c r="G15" s="98"/>
      <c r="H15" s="104">
        <v>5550040.8399999999</v>
      </c>
      <c r="I15" s="93"/>
      <c r="J15" s="104">
        <v>5230935.1500000004</v>
      </c>
      <c r="K15" s="94"/>
      <c r="L15" s="105">
        <f>H15-J15</f>
        <v>319105.68999999948</v>
      </c>
      <c r="M15" s="94"/>
      <c r="N15" s="94"/>
      <c r="O15" s="101" t="s">
        <v>15</v>
      </c>
      <c r="P15" s="84"/>
      <c r="Q15" s="84"/>
      <c r="R15" s="99"/>
      <c r="S15" s="100"/>
      <c r="T15" s="9"/>
      <c r="U15" s="8"/>
    </row>
    <row r="16" spans="1:21" s="7" customFormat="1" ht="15" customHeight="1">
      <c r="A16" s="98"/>
      <c r="B16" s="106">
        <f t="shared" ref="B16" si="0">B15</f>
        <v>5668904.4500000002</v>
      </c>
      <c r="C16" s="98"/>
      <c r="D16" s="106">
        <f t="shared" ref="D16" si="1">D15</f>
        <v>5307497.2300000004</v>
      </c>
      <c r="E16" s="98"/>
      <c r="F16" s="106">
        <f t="shared" ref="F16" si="2">F15</f>
        <v>361407.21999999974</v>
      </c>
      <c r="G16" s="98"/>
      <c r="H16" s="106">
        <f t="shared" ref="H16" si="3">H15</f>
        <v>5550040.8399999999</v>
      </c>
      <c r="I16" s="93"/>
      <c r="J16" s="106">
        <f t="shared" ref="J16" si="4">J15</f>
        <v>5230935.1500000004</v>
      </c>
      <c r="K16" s="94"/>
      <c r="L16" s="106">
        <f>L15</f>
        <v>319105.68999999948</v>
      </c>
      <c r="M16" s="94"/>
      <c r="N16" s="94"/>
      <c r="O16" s="84"/>
      <c r="P16" s="84"/>
      <c r="Q16" s="84"/>
      <c r="R16" s="99"/>
      <c r="S16" s="100"/>
      <c r="T16" s="9"/>
      <c r="U16" s="8"/>
    </row>
    <row r="17" spans="1:21" s="7" customFormat="1" ht="15" customHeight="1">
      <c r="A17" s="98"/>
      <c r="B17" s="98"/>
      <c r="C17" s="98"/>
      <c r="D17" s="98"/>
      <c r="E17" s="98"/>
      <c r="F17" s="98"/>
      <c r="G17" s="98"/>
      <c r="H17" s="93"/>
      <c r="I17" s="93"/>
      <c r="J17" s="93"/>
      <c r="K17" s="94"/>
      <c r="L17" s="79"/>
      <c r="M17" s="94"/>
      <c r="N17" s="94"/>
      <c r="O17" s="95" t="s">
        <v>130</v>
      </c>
      <c r="P17" s="107">
        <v>2946418.63</v>
      </c>
      <c r="Q17" s="84"/>
      <c r="R17" s="107">
        <v>2501164.62</v>
      </c>
      <c r="S17" s="100"/>
      <c r="T17" s="9"/>
      <c r="U17" s="8"/>
    </row>
    <row r="18" spans="1:21" s="7" customFormat="1" ht="15" customHeight="1">
      <c r="A18" s="101" t="s">
        <v>11</v>
      </c>
      <c r="B18" s="101"/>
      <c r="C18" s="101"/>
      <c r="D18" s="101"/>
      <c r="E18" s="101"/>
      <c r="F18" s="101"/>
      <c r="G18" s="101"/>
      <c r="H18" s="93"/>
      <c r="I18" s="93"/>
      <c r="J18" s="93"/>
      <c r="K18" s="94"/>
      <c r="L18" s="93"/>
      <c r="M18" s="94"/>
      <c r="N18" s="94"/>
      <c r="O18" s="95" t="s">
        <v>104</v>
      </c>
      <c r="P18" s="108">
        <v>175153.12</v>
      </c>
      <c r="Q18" s="101"/>
      <c r="R18" s="108">
        <v>175153.12</v>
      </c>
      <c r="S18" s="109"/>
      <c r="T18" s="9"/>
      <c r="U18" s="8"/>
    </row>
    <row r="19" spans="1:21" s="7" customFormat="1" ht="15" customHeight="1">
      <c r="A19" s="84" t="s">
        <v>12</v>
      </c>
      <c r="B19" s="79">
        <v>27392790.75</v>
      </c>
      <c r="C19" s="79"/>
      <c r="D19" s="79">
        <v>0</v>
      </c>
      <c r="E19" s="94"/>
      <c r="F19" s="79">
        <f>B19-D19</f>
        <v>27392790.75</v>
      </c>
      <c r="G19" s="84"/>
      <c r="H19" s="79">
        <v>27392790.75</v>
      </c>
      <c r="I19" s="79"/>
      <c r="J19" s="79">
        <v>0</v>
      </c>
      <c r="K19" s="94"/>
      <c r="L19" s="79">
        <f>SUM(H19-J19)</f>
        <v>27392790.75</v>
      </c>
      <c r="M19" s="80"/>
      <c r="N19" s="110"/>
      <c r="O19" s="95" t="s">
        <v>17</v>
      </c>
      <c r="P19" s="111">
        <v>42217194.659999996</v>
      </c>
      <c r="Q19" s="95"/>
      <c r="R19" s="111">
        <v>44325345.619999997</v>
      </c>
      <c r="S19" s="91"/>
      <c r="T19" s="9"/>
      <c r="U19" s="8"/>
    </row>
    <row r="20" spans="1:21" s="7" customFormat="1" ht="15" customHeight="1" thickBot="1">
      <c r="A20" s="84" t="s">
        <v>14</v>
      </c>
      <c r="B20" s="79">
        <v>9021313.3699999992</v>
      </c>
      <c r="C20" s="79"/>
      <c r="D20" s="79">
        <v>3259508.2</v>
      </c>
      <c r="E20" s="94"/>
      <c r="F20" s="79">
        <f t="shared" ref="F20:F32" si="5">B20-D20</f>
        <v>5761805.169999999</v>
      </c>
      <c r="G20" s="84"/>
      <c r="H20" s="79">
        <v>8708941.1999999993</v>
      </c>
      <c r="I20" s="79"/>
      <c r="J20" s="79">
        <v>2573313</v>
      </c>
      <c r="K20" s="94"/>
      <c r="L20" s="79">
        <f>SUM(H20-J20)</f>
        <v>6135628.1999999993</v>
      </c>
      <c r="M20" s="80"/>
      <c r="N20" s="93"/>
      <c r="O20" s="95"/>
      <c r="P20" s="112">
        <f>SUM(P17:P19)</f>
        <v>45338766.409999996</v>
      </c>
      <c r="Q20" s="95"/>
      <c r="R20" s="112">
        <f>SUM(R17:R19)</f>
        <v>47001663.359999999</v>
      </c>
      <c r="S20" s="100"/>
      <c r="T20" s="9"/>
      <c r="U20" s="8"/>
    </row>
    <row r="21" spans="1:21" s="7" customFormat="1" ht="15" customHeight="1" thickTop="1">
      <c r="A21" s="113" t="s">
        <v>16</v>
      </c>
      <c r="B21" s="79">
        <v>28446332.870000001</v>
      </c>
      <c r="C21" s="79"/>
      <c r="D21" s="79">
        <v>13334054.619999999</v>
      </c>
      <c r="E21" s="94"/>
      <c r="F21" s="79">
        <f>B21-D21</f>
        <v>15112278.250000002</v>
      </c>
      <c r="G21" s="113"/>
      <c r="H21" s="79">
        <v>27313798.809999999</v>
      </c>
      <c r="I21" s="79"/>
      <c r="J21" s="79">
        <v>10992175.32</v>
      </c>
      <c r="K21" s="94"/>
      <c r="L21" s="79">
        <f>SUM(H21-J21)</f>
        <v>16321623.489999998</v>
      </c>
      <c r="M21" s="80"/>
      <c r="N21" s="110"/>
      <c r="O21" s="84"/>
      <c r="P21" s="84"/>
      <c r="Q21" s="84"/>
      <c r="R21" s="84"/>
      <c r="S21" s="99"/>
      <c r="T21" s="9"/>
      <c r="U21" s="8"/>
    </row>
    <row r="22" spans="1:21" s="7" customFormat="1" ht="15" customHeight="1">
      <c r="A22" s="84" t="s">
        <v>18</v>
      </c>
      <c r="B22" s="79">
        <v>6027950.29</v>
      </c>
      <c r="C22" s="79"/>
      <c r="D22" s="79">
        <v>2812055.62</v>
      </c>
      <c r="E22" s="94"/>
      <c r="F22" s="79">
        <f t="shared" si="5"/>
        <v>3215894.67</v>
      </c>
      <c r="G22" s="84"/>
      <c r="H22" s="79">
        <v>5544350.7599999998</v>
      </c>
      <c r="I22" s="79"/>
      <c r="J22" s="79">
        <v>2311211.44</v>
      </c>
      <c r="K22" s="94"/>
      <c r="L22" s="79">
        <f>SUM(H22-J22)</f>
        <v>3233139.32</v>
      </c>
      <c r="M22" s="80"/>
      <c r="N22" s="110"/>
      <c r="O22" s="84"/>
      <c r="P22" s="84"/>
      <c r="Q22" s="84"/>
      <c r="R22" s="84"/>
      <c r="S22" s="100"/>
      <c r="T22" s="9"/>
      <c r="U22" s="8"/>
    </row>
    <row r="23" spans="1:21" s="7" customFormat="1" ht="15" customHeight="1">
      <c r="A23" s="84" t="s">
        <v>19</v>
      </c>
      <c r="B23" s="79">
        <v>12560578.41</v>
      </c>
      <c r="C23" s="79"/>
      <c r="D23" s="79">
        <v>0</v>
      </c>
      <c r="E23" s="94"/>
      <c r="F23" s="79">
        <f t="shared" si="5"/>
        <v>12560578.41</v>
      </c>
      <c r="G23" s="84"/>
      <c r="H23" s="79">
        <v>12513402.609999999</v>
      </c>
      <c r="I23" s="79"/>
      <c r="J23" s="79">
        <v>0</v>
      </c>
      <c r="K23" s="94"/>
      <c r="L23" s="79">
        <f>SUM(H23-J23)</f>
        <v>12513402.609999999</v>
      </c>
      <c r="M23" s="80"/>
      <c r="N23" s="110"/>
      <c r="O23" s="114" t="s">
        <v>22</v>
      </c>
      <c r="P23" s="84"/>
      <c r="Q23" s="84"/>
      <c r="R23" s="84"/>
      <c r="S23" s="100"/>
      <c r="T23" s="9"/>
      <c r="U23" s="8"/>
    </row>
    <row r="24" spans="1:21" s="7" customFormat="1" ht="15" customHeight="1">
      <c r="A24" s="84" t="s">
        <v>20</v>
      </c>
      <c r="B24" s="79">
        <v>35020334.079999998</v>
      </c>
      <c r="C24" s="79"/>
      <c r="D24" s="79">
        <v>18550255.09</v>
      </c>
      <c r="E24" s="94"/>
      <c r="F24" s="79">
        <f t="shared" si="5"/>
        <v>16470078.989999998</v>
      </c>
      <c r="G24" s="84"/>
      <c r="H24" s="79">
        <v>34545223.509999998</v>
      </c>
      <c r="I24" s="79"/>
      <c r="J24" s="79">
        <v>17156914.829999998</v>
      </c>
      <c r="K24" s="94"/>
      <c r="L24" s="79">
        <f>H24-J24</f>
        <v>17388308.68</v>
      </c>
      <c r="M24" s="80"/>
      <c r="N24" s="110"/>
      <c r="O24" s="95" t="s">
        <v>131</v>
      </c>
      <c r="P24" s="115">
        <v>615613.78</v>
      </c>
      <c r="Q24" s="84"/>
      <c r="R24" s="115">
        <v>178985.68</v>
      </c>
      <c r="S24" s="116"/>
      <c r="T24" s="9"/>
      <c r="U24" s="8"/>
    </row>
    <row r="25" spans="1:21" s="7" customFormat="1" ht="15" customHeight="1">
      <c r="A25" s="84" t="s">
        <v>21</v>
      </c>
      <c r="B25" s="79">
        <v>4685070.7</v>
      </c>
      <c r="C25" s="79"/>
      <c r="D25" s="79">
        <v>2220809.88</v>
      </c>
      <c r="E25" s="94"/>
      <c r="F25" s="79">
        <f t="shared" si="5"/>
        <v>2464260.8200000003</v>
      </c>
      <c r="G25" s="84"/>
      <c r="H25" s="79">
        <v>4685070.7</v>
      </c>
      <c r="I25" s="79"/>
      <c r="J25" s="79">
        <v>1834061.62</v>
      </c>
      <c r="K25" s="94"/>
      <c r="L25" s="79">
        <f>H25-J25</f>
        <v>2851009.08</v>
      </c>
      <c r="M25" s="80"/>
      <c r="N25" s="110"/>
      <c r="O25" s="95" t="s">
        <v>132</v>
      </c>
      <c r="P25" s="117"/>
      <c r="Q25" s="114"/>
      <c r="R25" s="118"/>
      <c r="S25" s="116"/>
      <c r="T25" s="9"/>
      <c r="U25" s="8"/>
    </row>
    <row r="26" spans="1:21" s="7" customFormat="1" ht="15" customHeight="1">
      <c r="A26" s="84" t="s">
        <v>23</v>
      </c>
      <c r="B26" s="79">
        <v>2416425.91</v>
      </c>
      <c r="C26" s="79"/>
      <c r="D26" s="79">
        <v>1705279.91</v>
      </c>
      <c r="E26" s="117"/>
      <c r="F26" s="79">
        <f t="shared" si="5"/>
        <v>711146.00000000023</v>
      </c>
      <c r="G26" s="84"/>
      <c r="H26" s="79">
        <v>2412587.1</v>
      </c>
      <c r="I26" s="79"/>
      <c r="J26" s="79">
        <v>1582160.01</v>
      </c>
      <c r="K26" s="117"/>
      <c r="L26" s="117">
        <f>H26-J26</f>
        <v>830427.09000000008</v>
      </c>
      <c r="M26" s="117"/>
      <c r="N26" s="110"/>
      <c r="O26" s="95" t="s">
        <v>133</v>
      </c>
      <c r="P26" s="119">
        <v>250128.79</v>
      </c>
      <c r="Q26" s="95"/>
      <c r="R26" s="119">
        <v>71143.11</v>
      </c>
      <c r="S26" s="109"/>
      <c r="T26" s="12"/>
    </row>
    <row r="27" spans="1:21" s="7" customFormat="1" ht="15" customHeight="1" thickBot="1">
      <c r="A27" s="84" t="s">
        <v>24</v>
      </c>
      <c r="B27" s="79">
        <v>6133219.2999999998</v>
      </c>
      <c r="C27" s="79"/>
      <c r="D27" s="79">
        <v>4321504.6900000004</v>
      </c>
      <c r="E27" s="94"/>
      <c r="F27" s="79">
        <f t="shared" si="5"/>
        <v>1811714.6099999994</v>
      </c>
      <c r="G27" s="84"/>
      <c r="H27" s="79">
        <v>6133219.2999999998</v>
      </c>
      <c r="I27" s="79"/>
      <c r="J27" s="79">
        <v>3918532.24</v>
      </c>
      <c r="K27" s="94"/>
      <c r="L27" s="79">
        <f>SUM(H27-J27)</f>
        <v>2214687.0599999996</v>
      </c>
      <c r="M27" s="80"/>
      <c r="N27" s="110"/>
      <c r="O27" s="95"/>
      <c r="P27" s="87">
        <f>P24+P26</f>
        <v>865742.57000000007</v>
      </c>
      <c r="Q27" s="95"/>
      <c r="R27" s="87">
        <f>R24+R26</f>
        <v>250128.78999999998</v>
      </c>
      <c r="S27" s="116"/>
      <c r="T27" s="9"/>
      <c r="U27" s="8"/>
    </row>
    <row r="28" spans="1:21" s="7" customFormat="1" ht="15" customHeight="1" thickTop="1">
      <c r="A28" s="84" t="s">
        <v>25</v>
      </c>
      <c r="B28" s="79"/>
      <c r="C28" s="79"/>
      <c r="D28" s="79"/>
      <c r="E28" s="84"/>
      <c r="F28" s="79"/>
      <c r="G28" s="84"/>
      <c r="H28" s="79"/>
      <c r="I28" s="79"/>
      <c r="J28" s="79"/>
      <c r="K28" s="84"/>
      <c r="L28" s="84"/>
      <c r="M28" s="80"/>
      <c r="N28" s="110"/>
      <c r="O28" s="84"/>
      <c r="P28" s="84"/>
      <c r="Q28" s="84"/>
      <c r="R28" s="84"/>
      <c r="S28" s="120"/>
      <c r="U28" s="10"/>
    </row>
    <row r="29" spans="1:21" s="7" customFormat="1" ht="15" customHeight="1">
      <c r="A29" s="84" t="s">
        <v>26</v>
      </c>
      <c r="B29" s="79">
        <v>1299270.44</v>
      </c>
      <c r="C29" s="79"/>
      <c r="D29" s="79">
        <v>905414.56</v>
      </c>
      <c r="E29" s="94"/>
      <c r="F29" s="79">
        <f t="shared" si="5"/>
        <v>393855.87999999989</v>
      </c>
      <c r="G29" s="84"/>
      <c r="H29" s="79">
        <v>1274338.42</v>
      </c>
      <c r="I29" s="79"/>
      <c r="J29" s="79">
        <v>805979.83</v>
      </c>
      <c r="K29" s="94"/>
      <c r="L29" s="79">
        <f>SUM(H29-J29)</f>
        <v>468358.58999999997</v>
      </c>
      <c r="M29" s="80"/>
      <c r="N29" s="110"/>
      <c r="O29" s="84"/>
      <c r="P29" s="84"/>
      <c r="Q29" s="84"/>
      <c r="R29" s="84"/>
      <c r="S29" s="120"/>
      <c r="U29" s="10"/>
    </row>
    <row r="30" spans="1:21" s="7" customFormat="1" ht="15" customHeight="1">
      <c r="A30" s="84" t="s">
        <v>27</v>
      </c>
      <c r="B30" s="79">
        <v>2098234.4700000002</v>
      </c>
      <c r="C30" s="79"/>
      <c r="D30" s="79">
        <v>1406338.4</v>
      </c>
      <c r="E30" s="94"/>
      <c r="F30" s="79">
        <f t="shared" si="5"/>
        <v>691896.0700000003</v>
      </c>
      <c r="G30" s="84"/>
      <c r="H30" s="79">
        <v>2098234.4700000002</v>
      </c>
      <c r="I30" s="79"/>
      <c r="J30" s="79">
        <v>1207148.54</v>
      </c>
      <c r="K30" s="94"/>
      <c r="L30" s="79">
        <f>SUM(H30-J30)</f>
        <v>891085.93000000017</v>
      </c>
      <c r="M30" s="80"/>
      <c r="N30" s="110"/>
      <c r="O30" s="76" t="s">
        <v>30</v>
      </c>
      <c r="P30" s="76"/>
      <c r="Q30" s="84"/>
      <c r="R30" s="84"/>
      <c r="S30" s="109"/>
      <c r="T30" s="9"/>
      <c r="U30" s="8"/>
    </row>
    <row r="31" spans="1:21" s="7" customFormat="1" ht="15" customHeight="1" thickBot="1">
      <c r="A31" s="84" t="s">
        <v>28</v>
      </c>
      <c r="B31" s="79">
        <v>4018139.22</v>
      </c>
      <c r="C31" s="79"/>
      <c r="D31" s="79">
        <v>2948446.09</v>
      </c>
      <c r="E31" s="94"/>
      <c r="F31" s="79">
        <f t="shared" si="5"/>
        <v>1069693.1300000004</v>
      </c>
      <c r="G31" s="84"/>
      <c r="H31" s="79">
        <v>4002554.03</v>
      </c>
      <c r="I31" s="79"/>
      <c r="J31" s="79">
        <v>2703450.48</v>
      </c>
      <c r="K31" s="94"/>
      <c r="L31" s="79">
        <f>SUM(H31-J31)</f>
        <v>1299103.5499999998</v>
      </c>
      <c r="M31" s="80"/>
      <c r="N31" s="110"/>
      <c r="O31" s="76" t="s">
        <v>65</v>
      </c>
      <c r="P31" s="112">
        <f>P27+P20+P11</f>
        <v>97230673.169999987</v>
      </c>
      <c r="Q31" s="84"/>
      <c r="R31" s="112">
        <f>R27+R20+R11</f>
        <v>98277956.340000004</v>
      </c>
      <c r="S31" s="109"/>
      <c r="T31" s="9"/>
      <c r="U31" s="8"/>
    </row>
    <row r="32" spans="1:21" s="7" customFormat="1" ht="15" customHeight="1" thickTop="1">
      <c r="A32" s="121" t="s">
        <v>29</v>
      </c>
      <c r="B32" s="79">
        <v>6980426.3700000001</v>
      </c>
      <c r="C32" s="79"/>
      <c r="D32" s="79">
        <v>0</v>
      </c>
      <c r="E32" s="94"/>
      <c r="F32" s="79">
        <f t="shared" si="5"/>
        <v>6980426.3700000001</v>
      </c>
      <c r="G32" s="121"/>
      <c r="H32" s="79">
        <v>6199109.4699999997</v>
      </c>
      <c r="I32" s="79"/>
      <c r="J32" s="79">
        <v>0</v>
      </c>
      <c r="K32" s="94"/>
      <c r="L32" s="79">
        <f>SUM(H32-J32)</f>
        <v>6199109.4699999997</v>
      </c>
      <c r="M32" s="80"/>
      <c r="N32" s="110"/>
      <c r="O32" s="84"/>
      <c r="P32" s="84"/>
      <c r="Q32" s="84"/>
      <c r="R32" s="84"/>
      <c r="S32" s="91"/>
      <c r="T32" s="9"/>
      <c r="U32" s="8"/>
    </row>
    <row r="33" spans="1:21" s="7" customFormat="1" ht="15" customHeight="1" thickBot="1">
      <c r="A33" s="98" t="s">
        <v>31</v>
      </c>
      <c r="B33" s="87">
        <f>SUM(B19:B32)</f>
        <v>146100086.18000001</v>
      </c>
      <c r="C33" s="118"/>
      <c r="D33" s="87">
        <f>SUM(D19:D32)</f>
        <v>51463667.060000002</v>
      </c>
      <c r="E33" s="122"/>
      <c r="F33" s="87">
        <f>SUM(F19:F32)</f>
        <v>94636419.120000005</v>
      </c>
      <c r="G33" s="98"/>
      <c r="H33" s="87">
        <f>SUM(H19:H32)</f>
        <v>142823621.13</v>
      </c>
      <c r="I33" s="118"/>
      <c r="J33" s="87">
        <f>SUM(J19:J32)</f>
        <v>45084947.309999987</v>
      </c>
      <c r="K33" s="122"/>
      <c r="L33" s="87">
        <f>SUM(L19:L32)</f>
        <v>97738673.820000008</v>
      </c>
      <c r="M33" s="122"/>
      <c r="N33" s="110"/>
      <c r="O33" s="84"/>
      <c r="P33" s="84"/>
      <c r="Q33" s="84"/>
      <c r="R33" s="84"/>
      <c r="S33" s="91"/>
      <c r="T33" s="9"/>
      <c r="U33" s="8"/>
    </row>
    <row r="34" spans="1:21" s="7" customFormat="1" ht="15" customHeight="1" thickTop="1">
      <c r="A34" s="84"/>
      <c r="B34" s="84"/>
      <c r="C34" s="84"/>
      <c r="D34" s="84"/>
      <c r="E34" s="84"/>
      <c r="F34" s="84"/>
      <c r="G34" s="84"/>
      <c r="H34" s="84"/>
      <c r="I34" s="84"/>
      <c r="J34" s="84"/>
      <c r="K34" s="84"/>
      <c r="L34" s="84"/>
      <c r="M34" s="84"/>
      <c r="N34" s="110"/>
      <c r="O34" s="123" t="s">
        <v>134</v>
      </c>
      <c r="P34" s="84"/>
      <c r="Q34" s="84"/>
      <c r="R34" s="84"/>
      <c r="S34" s="109"/>
      <c r="T34" s="9"/>
      <c r="U34" s="8"/>
    </row>
    <row r="35" spans="1:21" s="7" customFormat="1" ht="15" customHeight="1" thickBot="1">
      <c r="A35" s="98" t="s">
        <v>119</v>
      </c>
      <c r="B35" s="124">
        <f>B16+B33</f>
        <v>151768990.63</v>
      </c>
      <c r="C35" s="84"/>
      <c r="D35" s="124">
        <f>D16+D33</f>
        <v>56771164.290000007</v>
      </c>
      <c r="E35" s="84"/>
      <c r="F35" s="124">
        <f>F16+F33</f>
        <v>94997826.340000004</v>
      </c>
      <c r="G35" s="84"/>
      <c r="H35" s="124">
        <f>H16+H33</f>
        <v>148373661.97</v>
      </c>
      <c r="I35" s="84"/>
      <c r="J35" s="124">
        <f>J16+J33</f>
        <v>50315882.459999986</v>
      </c>
      <c r="K35" s="84"/>
      <c r="L35" s="124">
        <f>L16+L33</f>
        <v>98057779.510000005</v>
      </c>
      <c r="M35" s="84"/>
      <c r="N35" s="110"/>
      <c r="O35" s="107" t="s">
        <v>136</v>
      </c>
      <c r="P35" s="84"/>
      <c r="Q35" s="84"/>
      <c r="R35" s="84"/>
      <c r="S35" s="109"/>
      <c r="T35" s="9"/>
      <c r="U35" s="8"/>
    </row>
    <row r="36" spans="1:21" s="7" customFormat="1" ht="15" customHeight="1" thickTop="1">
      <c r="A36" s="84"/>
      <c r="B36" s="84"/>
      <c r="C36" s="84"/>
      <c r="D36" s="84"/>
      <c r="E36" s="84"/>
      <c r="F36" s="84"/>
      <c r="G36" s="84"/>
      <c r="H36" s="84"/>
      <c r="I36" s="84"/>
      <c r="J36" s="84"/>
      <c r="K36" s="84"/>
      <c r="L36" s="84"/>
      <c r="M36" s="84"/>
      <c r="N36" s="110"/>
      <c r="O36" s="107" t="s">
        <v>137</v>
      </c>
      <c r="P36" s="115">
        <v>383977.49</v>
      </c>
      <c r="Q36" s="84"/>
      <c r="R36" s="115">
        <v>383977.49</v>
      </c>
      <c r="S36" s="109"/>
      <c r="T36" s="9"/>
      <c r="U36" s="8"/>
    </row>
    <row r="37" spans="1:21" s="7" customFormat="1" ht="15" customHeight="1">
      <c r="A37" s="101" t="s">
        <v>32</v>
      </c>
      <c r="B37" s="101"/>
      <c r="C37" s="101"/>
      <c r="D37" s="101"/>
      <c r="E37" s="101"/>
      <c r="F37" s="101"/>
      <c r="G37" s="101"/>
      <c r="H37" s="94"/>
      <c r="I37" s="94"/>
      <c r="J37" s="94"/>
      <c r="K37" s="94"/>
      <c r="L37" s="80"/>
      <c r="M37" s="94"/>
      <c r="N37" s="110"/>
      <c r="O37" s="125" t="s">
        <v>135</v>
      </c>
      <c r="P37" s="115">
        <v>4892808.38</v>
      </c>
      <c r="Q37" s="84"/>
      <c r="R37" s="115">
        <v>4892808.38</v>
      </c>
      <c r="S37" s="109"/>
      <c r="T37" s="9"/>
      <c r="U37" s="8"/>
    </row>
    <row r="38" spans="1:21" s="7" customFormat="1" ht="15" customHeight="1" thickBot="1">
      <c r="A38" s="101" t="s">
        <v>33</v>
      </c>
      <c r="B38" s="101"/>
      <c r="C38" s="101"/>
      <c r="D38" s="101"/>
      <c r="E38" s="101"/>
      <c r="F38" s="101"/>
      <c r="G38" s="101"/>
      <c r="H38" s="94"/>
      <c r="I38" s="94"/>
      <c r="J38" s="80"/>
      <c r="K38" s="94"/>
      <c r="L38" s="93"/>
      <c r="M38" s="94"/>
      <c r="N38" s="110"/>
      <c r="O38" s="84"/>
      <c r="P38" s="87">
        <f>P36+P37</f>
        <v>5276785.87</v>
      </c>
      <c r="Q38" s="95"/>
      <c r="R38" s="87">
        <f>R36+R37</f>
        <v>5276785.87</v>
      </c>
      <c r="S38" s="109"/>
      <c r="T38" s="9"/>
      <c r="U38" s="8"/>
    </row>
    <row r="39" spans="1:21" s="7" customFormat="1" ht="15" customHeight="1" thickTop="1">
      <c r="A39" s="84" t="s">
        <v>34</v>
      </c>
      <c r="B39" s="79"/>
      <c r="C39" s="93"/>
      <c r="D39" s="79">
        <f>3318550.58+392261.14</f>
        <v>3710811.72</v>
      </c>
      <c r="E39" s="94"/>
      <c r="F39" s="84"/>
      <c r="G39" s="84"/>
      <c r="H39" s="118"/>
      <c r="I39" s="93"/>
      <c r="J39" s="79">
        <v>3277150.58</v>
      </c>
      <c r="K39" s="94"/>
      <c r="L39" s="84"/>
      <c r="M39" s="94"/>
      <c r="N39" s="110"/>
      <c r="O39" s="84"/>
      <c r="P39" s="76"/>
      <c r="Q39" s="76"/>
      <c r="R39" s="118"/>
      <c r="S39" s="120"/>
      <c r="T39" s="9"/>
      <c r="U39" s="8"/>
    </row>
    <row r="40" spans="1:21" s="7" customFormat="1" ht="15" customHeight="1">
      <c r="A40" s="84" t="s">
        <v>120</v>
      </c>
      <c r="B40" s="118"/>
      <c r="C40" s="93"/>
      <c r="D40" s="103">
        <f>-86937.05+392261.14</f>
        <v>305324.09000000003</v>
      </c>
      <c r="E40" s="94"/>
      <c r="F40" s="118">
        <f>D39-D40</f>
        <v>3405487.6300000004</v>
      </c>
      <c r="G40" s="84"/>
      <c r="H40" s="118"/>
      <c r="I40" s="93"/>
      <c r="J40" s="103">
        <v>358316.96</v>
      </c>
      <c r="K40" s="94"/>
      <c r="L40" s="118">
        <f>J39-J40</f>
        <v>2918833.62</v>
      </c>
      <c r="M40" s="94"/>
      <c r="N40" s="110"/>
      <c r="O40" s="84"/>
      <c r="P40" s="84"/>
      <c r="Q40" s="84"/>
      <c r="R40" s="84"/>
      <c r="S40" s="99"/>
      <c r="T40" s="9"/>
      <c r="U40" s="8"/>
    </row>
    <row r="41" spans="1:21" s="7" customFormat="1" ht="15" customHeight="1">
      <c r="A41" s="102" t="s">
        <v>121</v>
      </c>
      <c r="B41" s="118"/>
      <c r="C41" s="93"/>
      <c r="D41" s="115"/>
      <c r="E41" s="94"/>
      <c r="F41" s="103">
        <v>27127</v>
      </c>
      <c r="G41" s="84"/>
      <c r="H41" s="118"/>
      <c r="I41" s="93"/>
      <c r="J41" s="115"/>
      <c r="K41" s="94"/>
      <c r="L41" s="118">
        <v>0</v>
      </c>
      <c r="M41" s="94"/>
      <c r="N41" s="110"/>
      <c r="O41" s="76" t="s">
        <v>35</v>
      </c>
      <c r="P41" s="84"/>
      <c r="Q41" s="84"/>
      <c r="R41" s="84"/>
      <c r="S41" s="99"/>
      <c r="T41" s="9"/>
      <c r="U41" s="8"/>
    </row>
    <row r="42" spans="1:21" s="7" customFormat="1" ht="18" customHeight="1">
      <c r="A42" s="84"/>
      <c r="B42" s="99"/>
      <c r="C42" s="84"/>
      <c r="D42" s="84"/>
      <c r="E42" s="84"/>
      <c r="F42" s="126">
        <f>F40+F41</f>
        <v>3432614.6300000004</v>
      </c>
      <c r="G42" s="84"/>
      <c r="H42" s="99"/>
      <c r="I42" s="84"/>
      <c r="J42" s="84"/>
      <c r="K42" s="84"/>
      <c r="L42" s="126">
        <f>L40+L41</f>
        <v>2918833.62</v>
      </c>
      <c r="M42" s="84"/>
      <c r="N42" s="110"/>
      <c r="O42" s="114" t="s">
        <v>36</v>
      </c>
      <c r="P42" s="114"/>
      <c r="Q42" s="114"/>
      <c r="R42" s="96"/>
      <c r="S42" s="100"/>
      <c r="T42" s="9"/>
      <c r="U42" s="8"/>
    </row>
    <row r="43" spans="1:21" s="7" customFormat="1" ht="15" customHeight="1" thickBot="1">
      <c r="A43" s="98" t="s">
        <v>122</v>
      </c>
      <c r="B43" s="127"/>
      <c r="C43" s="98"/>
      <c r="D43" s="98"/>
      <c r="E43" s="98"/>
      <c r="F43" s="87">
        <f>F35+F42</f>
        <v>98430440.969999999</v>
      </c>
      <c r="G43" s="98"/>
      <c r="H43" s="128"/>
      <c r="I43" s="94"/>
      <c r="J43" s="80"/>
      <c r="K43" s="94"/>
      <c r="L43" s="87">
        <f>L35+L42</f>
        <v>100976613.13000001</v>
      </c>
      <c r="M43" s="94"/>
      <c r="N43" s="110"/>
      <c r="O43" s="95" t="s">
        <v>138</v>
      </c>
      <c r="P43" s="115">
        <v>87684.7</v>
      </c>
      <c r="Q43" s="84"/>
      <c r="R43" s="115">
        <v>111926.1</v>
      </c>
      <c r="S43" s="109"/>
      <c r="T43" s="9"/>
      <c r="U43" s="8"/>
    </row>
    <row r="44" spans="1:21" s="7" customFormat="1" ht="15" customHeight="1" thickTop="1">
      <c r="A44" s="84"/>
      <c r="B44" s="84"/>
      <c r="C44" s="84"/>
      <c r="D44" s="117"/>
      <c r="E44" s="84"/>
      <c r="F44" s="84"/>
      <c r="G44" s="84"/>
      <c r="H44" s="84"/>
      <c r="I44" s="84"/>
      <c r="J44" s="84"/>
      <c r="K44" s="84"/>
      <c r="L44" s="84"/>
      <c r="M44" s="84"/>
      <c r="N44" s="110"/>
      <c r="O44" s="95" t="s">
        <v>103</v>
      </c>
      <c r="P44" s="115">
        <v>5663667.79</v>
      </c>
      <c r="Q44" s="95"/>
      <c r="R44" s="115">
        <v>5663667.79</v>
      </c>
      <c r="S44" s="109"/>
      <c r="T44" s="9"/>
      <c r="U44" s="8"/>
    </row>
    <row r="45" spans="1:21" s="7" customFormat="1" ht="15" customHeight="1" thickBot="1">
      <c r="A45" s="98" t="s">
        <v>37</v>
      </c>
      <c r="B45" s="98"/>
      <c r="C45" s="98"/>
      <c r="D45" s="98"/>
      <c r="E45" s="98"/>
      <c r="F45" s="98"/>
      <c r="G45" s="98"/>
      <c r="H45" s="84"/>
      <c r="I45" s="84"/>
      <c r="J45" s="84"/>
      <c r="K45" s="84"/>
      <c r="L45" s="84"/>
      <c r="M45" s="84"/>
      <c r="N45" s="93"/>
      <c r="O45" s="84"/>
      <c r="P45" s="112">
        <f>SUM(P43:P44)</f>
        <v>5751352.4900000002</v>
      </c>
      <c r="Q45" s="84"/>
      <c r="R45" s="112">
        <f>SUM(R43:R44)</f>
        <v>5775593.8899999997</v>
      </c>
      <c r="S45" s="109"/>
      <c r="T45" s="9"/>
      <c r="U45" s="8"/>
    </row>
    <row r="46" spans="1:21" s="7" customFormat="1" ht="15" customHeight="1" thickTop="1">
      <c r="A46" s="129" t="s">
        <v>38</v>
      </c>
      <c r="B46" s="129"/>
      <c r="C46" s="129"/>
      <c r="D46" s="129"/>
      <c r="E46" s="129"/>
      <c r="F46" s="129"/>
      <c r="G46" s="129"/>
      <c r="H46" s="84"/>
      <c r="I46" s="84"/>
      <c r="J46" s="84"/>
      <c r="K46" s="84"/>
      <c r="L46" s="84"/>
      <c r="M46" s="84"/>
      <c r="N46" s="93"/>
      <c r="O46" s="84"/>
      <c r="P46" s="84"/>
      <c r="Q46" s="84"/>
      <c r="R46" s="84"/>
      <c r="S46" s="109"/>
      <c r="T46" s="9"/>
      <c r="U46" s="8"/>
    </row>
    <row r="47" spans="1:21" s="7" customFormat="1" ht="15" customHeight="1">
      <c r="A47" s="84" t="s">
        <v>39</v>
      </c>
      <c r="B47" s="84"/>
      <c r="C47" s="84"/>
      <c r="D47" s="84"/>
      <c r="E47" s="84"/>
      <c r="F47" s="84"/>
      <c r="G47" s="84"/>
      <c r="H47" s="84"/>
      <c r="I47" s="84"/>
      <c r="J47" s="84"/>
      <c r="K47" s="84"/>
      <c r="L47" s="84"/>
      <c r="M47" s="84"/>
      <c r="N47" s="84"/>
      <c r="O47" s="84"/>
      <c r="P47" s="84"/>
      <c r="Q47" s="84"/>
      <c r="R47" s="84"/>
      <c r="S47" s="109"/>
    </row>
    <row r="48" spans="1:21" s="7" customFormat="1" ht="15" customHeight="1" thickBot="1">
      <c r="A48" s="84" t="s">
        <v>40</v>
      </c>
      <c r="B48" s="117"/>
      <c r="C48" s="84"/>
      <c r="D48" s="84"/>
      <c r="E48" s="84"/>
      <c r="F48" s="130">
        <v>12918.5</v>
      </c>
      <c r="G48" s="84"/>
      <c r="H48" s="84"/>
      <c r="I48" s="84"/>
      <c r="J48" s="84"/>
      <c r="K48" s="84"/>
      <c r="L48" s="130">
        <v>13335.66</v>
      </c>
      <c r="M48" s="84"/>
      <c r="N48" s="84"/>
      <c r="O48" s="114" t="s">
        <v>41</v>
      </c>
      <c r="P48" s="114"/>
      <c r="Q48" s="114"/>
      <c r="R48" s="96"/>
      <c r="S48" s="97"/>
    </row>
    <row r="49" spans="1:24" s="7" customFormat="1" ht="15" customHeight="1" thickTop="1">
      <c r="A49" s="84"/>
      <c r="B49" s="84"/>
      <c r="C49" s="84"/>
      <c r="D49" s="84"/>
      <c r="E49" s="84"/>
      <c r="F49" s="84"/>
      <c r="G49" s="84"/>
      <c r="H49" s="84"/>
      <c r="I49" s="84"/>
      <c r="J49" s="84"/>
      <c r="K49" s="84"/>
      <c r="L49" s="84"/>
      <c r="M49" s="84"/>
      <c r="N49" s="84"/>
      <c r="O49" s="95" t="s">
        <v>43</v>
      </c>
      <c r="P49" s="108">
        <v>380232.61</v>
      </c>
      <c r="Q49" s="95"/>
      <c r="R49" s="108">
        <v>464200.29</v>
      </c>
      <c r="S49" s="109"/>
      <c r="W49" s="11"/>
    </row>
    <row r="50" spans="1:24" s="7" customFormat="1" ht="15" customHeight="1">
      <c r="A50" s="129" t="s">
        <v>42</v>
      </c>
      <c r="B50" s="129"/>
      <c r="C50" s="129"/>
      <c r="D50" s="129"/>
      <c r="E50" s="129"/>
      <c r="F50" s="129"/>
      <c r="G50" s="129"/>
      <c r="H50" s="98"/>
      <c r="I50" s="84"/>
      <c r="J50" s="84"/>
      <c r="K50" s="84"/>
      <c r="L50" s="84"/>
      <c r="M50" s="84"/>
      <c r="N50" s="84"/>
      <c r="O50" s="84" t="s">
        <v>45</v>
      </c>
      <c r="P50" s="108">
        <v>35717.71</v>
      </c>
      <c r="Q50" s="84"/>
      <c r="R50" s="108">
        <v>35920.959999999999</v>
      </c>
      <c r="S50" s="91"/>
      <c r="U50" s="11"/>
      <c r="W50" s="11"/>
    </row>
    <row r="51" spans="1:24" s="7" customFormat="1" ht="15.75">
      <c r="A51" s="84" t="s">
        <v>44</v>
      </c>
      <c r="B51" s="84"/>
      <c r="C51" s="84"/>
      <c r="D51" s="79"/>
      <c r="E51" s="84"/>
      <c r="F51" s="107">
        <v>2582743.41</v>
      </c>
      <c r="G51" s="84"/>
      <c r="H51" s="94"/>
      <c r="I51" s="94"/>
      <c r="J51" s="79"/>
      <c r="K51" s="84"/>
      <c r="L51" s="107">
        <v>2826467.07</v>
      </c>
      <c r="M51" s="94"/>
      <c r="N51" s="93"/>
      <c r="O51" s="84" t="s">
        <v>66</v>
      </c>
      <c r="P51" s="108">
        <v>589.96</v>
      </c>
      <c r="Q51" s="84"/>
      <c r="R51" s="108">
        <v>1463.62</v>
      </c>
      <c r="S51" s="91"/>
      <c r="T51" s="9"/>
      <c r="U51" s="8"/>
    </row>
    <row r="52" spans="1:24" s="7" customFormat="1" ht="15.75">
      <c r="A52" s="84" t="s">
        <v>125</v>
      </c>
      <c r="B52" s="84"/>
      <c r="C52" s="84"/>
      <c r="D52" s="107">
        <v>1293426.8600000001</v>
      </c>
      <c r="E52" s="84"/>
      <c r="F52" s="84"/>
      <c r="G52" s="84"/>
      <c r="H52" s="94"/>
      <c r="I52" s="94"/>
      <c r="J52" s="107">
        <v>1293426.8600000001</v>
      </c>
      <c r="K52" s="84"/>
      <c r="L52" s="84"/>
      <c r="M52" s="94"/>
      <c r="N52" s="93"/>
      <c r="O52" s="131" t="s">
        <v>47</v>
      </c>
      <c r="P52" s="102"/>
      <c r="Q52" s="84"/>
      <c r="R52" s="102"/>
      <c r="S52" s="91"/>
      <c r="T52" s="9"/>
      <c r="U52" s="8"/>
    </row>
    <row r="53" spans="1:24" s="7" customFormat="1" ht="15.75">
      <c r="A53" s="132" t="s">
        <v>46</v>
      </c>
      <c r="B53" s="132"/>
      <c r="C53" s="132"/>
      <c r="D53" s="104">
        <v>1293426.8600000001</v>
      </c>
      <c r="E53" s="79"/>
      <c r="F53" s="79">
        <f>D52-D53</f>
        <v>0</v>
      </c>
      <c r="G53" s="132"/>
      <c r="H53" s="79"/>
      <c r="I53" s="79"/>
      <c r="J53" s="104">
        <v>1293426.8600000001</v>
      </c>
      <c r="K53" s="79">
        <f>584555.49</f>
        <v>584555.49</v>
      </c>
      <c r="L53" s="79">
        <f>J52-J53</f>
        <v>0</v>
      </c>
      <c r="M53" s="94"/>
      <c r="N53" s="93"/>
      <c r="O53" s="84" t="s">
        <v>49</v>
      </c>
      <c r="P53" s="108">
        <v>24241.4</v>
      </c>
      <c r="Q53" s="131"/>
      <c r="R53" s="108">
        <v>22107.97</v>
      </c>
      <c r="S53" s="91"/>
      <c r="T53" s="9"/>
      <c r="U53" s="8"/>
      <c r="W53" s="11"/>
    </row>
    <row r="54" spans="1:24" s="7" customFormat="1" ht="15" customHeight="1">
      <c r="A54" s="84" t="s">
        <v>48</v>
      </c>
      <c r="B54" s="117"/>
      <c r="C54" s="84"/>
      <c r="D54" s="118"/>
      <c r="E54" s="94"/>
      <c r="F54" s="107">
        <v>1821949.72</v>
      </c>
      <c r="G54" s="84"/>
      <c r="H54" s="133"/>
      <c r="I54" s="94"/>
      <c r="J54" s="118"/>
      <c r="K54" s="94"/>
      <c r="L54" s="107">
        <v>1694228.05</v>
      </c>
      <c r="M54" s="94"/>
      <c r="N54" s="93"/>
      <c r="O54" s="95" t="s">
        <v>50</v>
      </c>
      <c r="P54" s="111">
        <v>141367.93</v>
      </c>
      <c r="Q54" s="84"/>
      <c r="R54" s="111">
        <v>34713.56</v>
      </c>
      <c r="S54" s="109"/>
      <c r="T54" s="9"/>
      <c r="U54" s="16"/>
      <c r="W54" s="11"/>
    </row>
    <row r="55" spans="1:24" s="7" customFormat="1" ht="15" customHeight="1" thickBot="1">
      <c r="A55" s="84" t="s">
        <v>126</v>
      </c>
      <c r="B55" s="117"/>
      <c r="C55" s="84"/>
      <c r="D55" s="118"/>
      <c r="E55" s="94"/>
      <c r="F55" s="107">
        <v>0</v>
      </c>
      <c r="G55" s="84"/>
      <c r="H55" s="133"/>
      <c r="I55" s="94"/>
      <c r="J55" s="118"/>
      <c r="K55" s="94"/>
      <c r="L55" s="107">
        <v>96235.94</v>
      </c>
      <c r="M55" s="94"/>
      <c r="N55" s="93"/>
      <c r="O55" s="84"/>
      <c r="P55" s="134">
        <f>SUM(P49:P54)</f>
        <v>582149.6100000001</v>
      </c>
      <c r="Q55" s="84"/>
      <c r="R55" s="134">
        <f>SUM(R49:R54)</f>
        <v>558406.39999999991</v>
      </c>
      <c r="S55" s="109"/>
      <c r="T55" s="9"/>
      <c r="U55" s="16"/>
      <c r="W55" s="11"/>
    </row>
    <row r="56" spans="1:24" s="7" customFormat="1" ht="15" customHeight="1" thickTop="1" thickBot="1">
      <c r="A56" s="117"/>
      <c r="B56" s="117"/>
      <c r="C56" s="117"/>
      <c r="D56" s="79"/>
      <c r="E56" s="94"/>
      <c r="F56" s="87">
        <f>SUM(F51:F55)</f>
        <v>4404693.13</v>
      </c>
      <c r="G56" s="117"/>
      <c r="H56" s="94"/>
      <c r="I56" s="94"/>
      <c r="J56" s="79"/>
      <c r="K56" s="94"/>
      <c r="L56" s="87">
        <f>SUM(L51:L55)</f>
        <v>4616931.0600000005</v>
      </c>
      <c r="M56" s="94">
        <v>60</v>
      </c>
      <c r="N56" s="93"/>
      <c r="O56" s="84"/>
      <c r="P56" s="84"/>
      <c r="Q56" s="84"/>
      <c r="R56" s="84"/>
      <c r="S56" s="91"/>
      <c r="T56" s="9"/>
      <c r="U56" s="16"/>
      <c r="W56" s="11"/>
      <c r="X56" s="11"/>
    </row>
    <row r="57" spans="1:24" s="7" customFormat="1" ht="15" customHeight="1" thickTop="1">
      <c r="A57" s="101" t="s">
        <v>51</v>
      </c>
      <c r="B57" s="101"/>
      <c r="C57" s="101"/>
      <c r="D57" s="101"/>
      <c r="E57" s="101"/>
      <c r="F57" s="101"/>
      <c r="G57" s="101"/>
      <c r="H57" s="94"/>
      <c r="I57" s="94"/>
      <c r="J57" s="94"/>
      <c r="K57" s="94"/>
      <c r="L57" s="135"/>
      <c r="M57" s="94"/>
      <c r="N57" s="110"/>
      <c r="O57" s="84"/>
      <c r="P57" s="84"/>
      <c r="Q57" s="84"/>
      <c r="R57" s="84"/>
      <c r="S57" s="91"/>
      <c r="T57" s="9"/>
      <c r="U57" s="8"/>
      <c r="W57" s="11"/>
    </row>
    <row r="58" spans="1:24" s="7" customFormat="1" ht="15" customHeight="1" thickBot="1">
      <c r="A58" s="84" t="s">
        <v>52</v>
      </c>
      <c r="B58" s="84"/>
      <c r="C58" s="84"/>
      <c r="D58" s="84"/>
      <c r="E58" s="84"/>
      <c r="F58" s="136">
        <v>30147.33</v>
      </c>
      <c r="G58" s="84"/>
      <c r="H58" s="94"/>
      <c r="I58" s="94"/>
      <c r="J58" s="94"/>
      <c r="K58" s="94"/>
      <c r="L58" s="136">
        <v>31167.31</v>
      </c>
      <c r="M58" s="137"/>
      <c r="N58" s="110"/>
      <c r="O58" s="76" t="s">
        <v>53</v>
      </c>
      <c r="P58" s="112">
        <f>P55+P45</f>
        <v>6333502.1000000006</v>
      </c>
      <c r="Q58" s="76"/>
      <c r="R58" s="112">
        <f>+R55+R45</f>
        <v>6334000.2899999991</v>
      </c>
      <c r="S58" s="138"/>
      <c r="T58" s="9"/>
      <c r="U58" s="8"/>
      <c r="W58" s="11"/>
    </row>
    <row r="59" spans="1:24" s="7" customFormat="1" ht="15" customHeight="1" thickTop="1">
      <c r="A59" s="139" t="s">
        <v>54</v>
      </c>
      <c r="B59" s="139"/>
      <c r="C59" s="139"/>
      <c r="D59" s="139"/>
      <c r="E59" s="139"/>
      <c r="F59" s="140">
        <v>5424741.6299999999</v>
      </c>
      <c r="G59" s="139"/>
      <c r="H59" s="94"/>
      <c r="I59" s="94"/>
      <c r="J59" s="94"/>
      <c r="K59" s="94"/>
      <c r="L59" s="140">
        <v>3702334.84</v>
      </c>
      <c r="M59" s="137"/>
      <c r="N59" s="110"/>
      <c r="O59" s="84"/>
      <c r="P59" s="84"/>
      <c r="Q59" s="84"/>
      <c r="R59" s="84"/>
      <c r="S59" s="97"/>
      <c r="T59" s="9"/>
      <c r="U59" s="8"/>
    </row>
    <row r="60" spans="1:24" s="7" customFormat="1" ht="15" customHeight="1" thickBot="1">
      <c r="A60" s="98"/>
      <c r="B60" s="98"/>
      <c r="C60" s="98"/>
      <c r="D60" s="98"/>
      <c r="E60" s="98"/>
      <c r="F60" s="87">
        <f>SUM(F58:F59)</f>
        <v>5454888.96</v>
      </c>
      <c r="G60" s="98"/>
      <c r="H60" s="94"/>
      <c r="I60" s="94"/>
      <c r="J60" s="94"/>
      <c r="K60" s="94"/>
      <c r="L60" s="87">
        <f>SUM(L58:L59)</f>
        <v>3733502.15</v>
      </c>
      <c r="M60" s="94"/>
      <c r="N60" s="110"/>
      <c r="O60" s="84"/>
      <c r="P60" s="84"/>
      <c r="Q60" s="84"/>
      <c r="R60" s="84"/>
      <c r="S60" s="109"/>
      <c r="T60" s="9"/>
      <c r="U60" s="8"/>
    </row>
    <row r="61" spans="1:24" s="7" customFormat="1" ht="15" customHeight="1" thickTop="1" thickBot="1">
      <c r="A61" s="98" t="s">
        <v>55</v>
      </c>
      <c r="B61" s="98"/>
      <c r="C61" s="98"/>
      <c r="D61" s="98"/>
      <c r="E61" s="98"/>
      <c r="F61" s="141">
        <f>F48+F56+F60</f>
        <v>9872500.5899999999</v>
      </c>
      <c r="G61" s="98"/>
      <c r="H61" s="94"/>
      <c r="I61" s="94"/>
      <c r="J61" s="94"/>
      <c r="K61" s="94"/>
      <c r="L61" s="141">
        <f>L56+L60+L48</f>
        <v>8363768.870000001</v>
      </c>
      <c r="M61" s="94"/>
      <c r="N61" s="93"/>
      <c r="O61" s="84"/>
      <c r="P61" s="84"/>
      <c r="Q61" s="84"/>
      <c r="R61" s="84"/>
      <c r="S61" s="109"/>
      <c r="T61" s="9"/>
      <c r="U61" s="8"/>
    </row>
    <row r="62" spans="1:24" s="7" customFormat="1" ht="15" customHeight="1" thickTop="1">
      <c r="A62" s="84"/>
      <c r="B62" s="84"/>
      <c r="C62" s="84"/>
      <c r="D62" s="84"/>
      <c r="E62" s="84"/>
      <c r="F62" s="84"/>
      <c r="G62" s="84"/>
      <c r="H62" s="84"/>
      <c r="I62" s="84"/>
      <c r="J62" s="84"/>
      <c r="K62" s="84"/>
      <c r="L62" s="84"/>
      <c r="M62" s="94"/>
      <c r="N62" s="110"/>
      <c r="O62" s="98" t="s">
        <v>101</v>
      </c>
      <c r="P62" s="98"/>
      <c r="Q62" s="98"/>
      <c r="R62" s="118"/>
      <c r="S62" s="97"/>
      <c r="T62" s="9"/>
      <c r="U62" s="8"/>
    </row>
    <row r="63" spans="1:24" s="15" customFormat="1" ht="15" customHeight="1">
      <c r="A63" s="98" t="s">
        <v>56</v>
      </c>
      <c r="B63" s="98"/>
      <c r="C63" s="98"/>
      <c r="D63" s="98"/>
      <c r="E63" s="98"/>
      <c r="F63" s="98"/>
      <c r="G63" s="98"/>
      <c r="H63" s="94"/>
      <c r="I63" s="94"/>
      <c r="J63" s="94"/>
      <c r="K63" s="94"/>
      <c r="L63" s="79"/>
      <c r="M63" s="94"/>
      <c r="N63" s="93"/>
      <c r="O63" s="84" t="s">
        <v>58</v>
      </c>
      <c r="P63" s="108">
        <v>240112.86</v>
      </c>
      <c r="Q63" s="84"/>
      <c r="R63" s="108">
        <v>163077.51999999999</v>
      </c>
      <c r="S63" s="116"/>
      <c r="T63" s="13"/>
      <c r="U63" s="14"/>
    </row>
    <row r="64" spans="1:24" s="7" customFormat="1" ht="15" customHeight="1" thickBot="1">
      <c r="A64" s="113" t="s">
        <v>57</v>
      </c>
      <c r="B64" s="113"/>
      <c r="C64" s="113"/>
      <c r="D64" s="113"/>
      <c r="E64" s="113"/>
      <c r="F64" s="142">
        <v>993779.15</v>
      </c>
      <c r="G64" s="113"/>
      <c r="H64" s="94"/>
      <c r="I64" s="94"/>
      <c r="J64" s="94"/>
      <c r="K64" s="94"/>
      <c r="L64" s="142">
        <v>1129344.1599999999</v>
      </c>
      <c r="M64" s="94"/>
      <c r="N64" s="110"/>
      <c r="O64" s="84" t="s">
        <v>67</v>
      </c>
      <c r="P64" s="108">
        <v>217759.56</v>
      </c>
      <c r="Q64" s="84"/>
      <c r="R64" s="108">
        <v>418020.99</v>
      </c>
      <c r="S64" s="116"/>
      <c r="T64" s="9"/>
      <c r="U64" s="8"/>
    </row>
    <row r="65" spans="1:26" s="7" customFormat="1" ht="15" customHeight="1" thickBot="1">
      <c r="A65" s="84"/>
      <c r="B65" s="84"/>
      <c r="C65" s="84"/>
      <c r="D65" s="84"/>
      <c r="E65" s="84"/>
      <c r="F65" s="87">
        <f>SUM(F64)</f>
        <v>993779.15</v>
      </c>
      <c r="G65" s="84"/>
      <c r="H65" s="59"/>
      <c r="I65" s="59"/>
      <c r="J65" s="59"/>
      <c r="K65" s="59"/>
      <c r="L65" s="87">
        <f>SUM(L63:L64)</f>
        <v>1129344.1599999999</v>
      </c>
      <c r="M65" s="94"/>
      <c r="N65" s="110"/>
      <c r="O65" s="84"/>
      <c r="P65" s="87">
        <f>SUM(P63:P64)</f>
        <v>457872.42</v>
      </c>
      <c r="Q65" s="84"/>
      <c r="R65" s="87">
        <f>SUM(R63:R64)</f>
        <v>581098.51</v>
      </c>
      <c r="S65" s="138"/>
      <c r="T65" s="9"/>
      <c r="U65" s="8"/>
    </row>
    <row r="66" spans="1:26" s="7" customFormat="1" ht="15" customHeight="1" thickTop="1">
      <c r="A66" s="99"/>
      <c r="B66" s="99"/>
      <c r="C66" s="99"/>
      <c r="D66" s="99"/>
      <c r="E66" s="99"/>
      <c r="F66" s="118"/>
      <c r="G66" s="99"/>
      <c r="H66" s="94"/>
      <c r="I66" s="94"/>
      <c r="J66" s="94"/>
      <c r="K66" s="94"/>
      <c r="L66" s="118"/>
      <c r="M66" s="94"/>
      <c r="N66" s="93"/>
      <c r="O66" s="95"/>
      <c r="P66" s="95"/>
      <c r="Q66" s="95"/>
      <c r="R66" s="128"/>
      <c r="S66" s="77"/>
      <c r="T66" s="9"/>
      <c r="U66" s="16"/>
    </row>
    <row r="67" spans="1:26" s="7" customFormat="1" ht="15" customHeight="1" thickBot="1">
      <c r="A67" s="143" t="s">
        <v>59</v>
      </c>
      <c r="B67" s="143"/>
      <c r="C67" s="143"/>
      <c r="D67" s="143"/>
      <c r="E67" s="143"/>
      <c r="F67" s="112">
        <f>F11+F43+F61+F65</f>
        <v>109298833.56</v>
      </c>
      <c r="G67" s="143"/>
      <c r="H67" s="94"/>
      <c r="I67" s="94"/>
      <c r="J67" s="94"/>
      <c r="K67" s="94"/>
      <c r="L67" s="112">
        <f>SUM(L11+L43+L61+L65)</f>
        <v>110469841.01000001</v>
      </c>
      <c r="M67" s="94"/>
      <c r="N67" s="93"/>
      <c r="O67" s="76" t="s">
        <v>60</v>
      </c>
      <c r="P67" s="112">
        <f>P65+P58+P38+P31</f>
        <v>109298833.55999999</v>
      </c>
      <c r="Q67" s="76"/>
      <c r="R67" s="112">
        <f>R65+R58+R38+R31</f>
        <v>110469841.01000001</v>
      </c>
      <c r="S67" s="97"/>
      <c r="T67" s="34">
        <f>F67-P67</f>
        <v>0</v>
      </c>
      <c r="V67" s="45">
        <f>L67-R67</f>
        <v>0</v>
      </c>
      <c r="W67" s="16"/>
    </row>
    <row r="68" spans="1:26" s="7" customFormat="1" ht="15" customHeight="1" thickTop="1">
      <c r="A68" s="144"/>
      <c r="B68" s="144"/>
      <c r="C68" s="144"/>
      <c r="D68" s="144"/>
      <c r="E68" s="144"/>
      <c r="F68" s="96"/>
      <c r="G68" s="144"/>
      <c r="H68" s="94"/>
      <c r="I68" s="94"/>
      <c r="J68" s="94"/>
      <c r="K68" s="94"/>
      <c r="L68" s="96"/>
      <c r="M68" s="94"/>
      <c r="N68" s="145"/>
      <c r="O68" s="81"/>
      <c r="P68" s="81"/>
      <c r="Q68" s="81"/>
      <c r="R68" s="96"/>
      <c r="S68" s="97"/>
      <c r="T68" s="9"/>
    </row>
    <row r="69" spans="1:26" s="7" customFormat="1" ht="15" customHeight="1">
      <c r="A69" s="143" t="s">
        <v>61</v>
      </c>
      <c r="B69" s="143"/>
      <c r="C69" s="143"/>
      <c r="D69" s="143"/>
      <c r="E69" s="143"/>
      <c r="F69" s="96"/>
      <c r="G69" s="143"/>
      <c r="H69" s="94"/>
      <c r="I69" s="94"/>
      <c r="J69" s="94"/>
      <c r="K69" s="94"/>
      <c r="L69" s="96"/>
      <c r="M69" s="94"/>
      <c r="N69" s="93"/>
      <c r="O69" s="76" t="s">
        <v>62</v>
      </c>
      <c r="P69" s="76"/>
      <c r="Q69" s="76"/>
      <c r="R69" s="96"/>
      <c r="S69" s="146"/>
      <c r="T69" s="9"/>
      <c r="U69" s="16"/>
    </row>
    <row r="70" spans="1:26" s="7" customFormat="1" ht="18" customHeight="1">
      <c r="A70" s="99" t="s">
        <v>99</v>
      </c>
      <c r="B70" s="99"/>
      <c r="C70" s="99"/>
      <c r="D70" s="99"/>
      <c r="E70" s="99"/>
      <c r="F70" s="115">
        <v>83152605.310000002</v>
      </c>
      <c r="G70" s="147"/>
      <c r="H70" s="147"/>
      <c r="I70" s="147"/>
      <c r="J70" s="147"/>
      <c r="K70" s="128"/>
      <c r="L70" s="115">
        <v>84238831.700000003</v>
      </c>
      <c r="M70" s="94"/>
      <c r="N70" s="93"/>
      <c r="O70" s="95" t="s">
        <v>100</v>
      </c>
      <c r="P70" s="118">
        <f>F70</f>
        <v>83152605.310000002</v>
      </c>
      <c r="Q70" s="148"/>
      <c r="R70" s="118">
        <f>L70</f>
        <v>84238831.700000003</v>
      </c>
      <c r="S70" s="97"/>
      <c r="T70" s="9"/>
      <c r="U70" s="16"/>
    </row>
    <row r="71" spans="1:26" s="7" customFormat="1" ht="18" customHeight="1">
      <c r="A71" s="149" t="s">
        <v>127</v>
      </c>
      <c r="B71" s="99"/>
      <c r="C71" s="99"/>
      <c r="D71" s="99"/>
      <c r="E71" s="99"/>
      <c r="F71" s="125"/>
      <c r="G71" s="147"/>
      <c r="H71" s="147"/>
      <c r="I71" s="147"/>
      <c r="J71" s="147"/>
      <c r="K71" s="128"/>
      <c r="L71" s="125"/>
      <c r="M71" s="94"/>
      <c r="N71" s="93"/>
      <c r="O71" s="125" t="s">
        <v>139</v>
      </c>
      <c r="P71" s="96"/>
      <c r="Q71" s="95"/>
      <c r="R71" s="96"/>
      <c r="S71" s="97"/>
      <c r="T71" s="9"/>
      <c r="U71" s="16"/>
    </row>
    <row r="72" spans="1:26" s="7" customFormat="1" ht="18" customHeight="1">
      <c r="A72" s="99" t="s">
        <v>128</v>
      </c>
      <c r="B72" s="99"/>
      <c r="C72" s="99"/>
      <c r="D72" s="99"/>
      <c r="E72" s="99"/>
      <c r="F72" s="107">
        <v>3272247.38</v>
      </c>
      <c r="G72" s="147"/>
      <c r="H72" s="147"/>
      <c r="I72" s="147"/>
      <c r="J72" s="147"/>
      <c r="K72" s="128"/>
      <c r="L72" s="107">
        <v>3266116.53</v>
      </c>
      <c r="M72" s="94"/>
      <c r="N72" s="93"/>
      <c r="O72" s="125" t="s">
        <v>128</v>
      </c>
      <c r="P72" s="118">
        <f>F72</f>
        <v>3272247.38</v>
      </c>
      <c r="Q72" s="95"/>
      <c r="R72" s="118">
        <f>L72</f>
        <v>3266116.53</v>
      </c>
      <c r="S72" s="97"/>
      <c r="T72" s="9"/>
      <c r="U72" s="16"/>
    </row>
    <row r="73" spans="1:26" s="7" customFormat="1" ht="15" customHeight="1" thickBot="1">
      <c r="A73" s="84"/>
      <c r="B73" s="84"/>
      <c r="C73" s="84"/>
      <c r="D73" s="84"/>
      <c r="E73" s="84"/>
      <c r="F73" s="134">
        <f>F70+F72</f>
        <v>86424852.689999998</v>
      </c>
      <c r="G73" s="98"/>
      <c r="H73" s="98"/>
      <c r="I73" s="98"/>
      <c r="J73" s="98"/>
      <c r="K73" s="98"/>
      <c r="L73" s="134">
        <f>L70+L72</f>
        <v>87504948.230000004</v>
      </c>
      <c r="M73" s="84"/>
      <c r="N73" s="110"/>
      <c r="O73" s="84"/>
      <c r="P73" s="134">
        <f>SUM(P70:P72)</f>
        <v>86424852.689999998</v>
      </c>
      <c r="Q73" s="134"/>
      <c r="R73" s="134">
        <f>SUM(R70:R72)</f>
        <v>87504948.230000004</v>
      </c>
      <c r="S73" s="109"/>
      <c r="T73" s="9"/>
      <c r="U73" s="8"/>
    </row>
    <row r="74" spans="1:26" s="7" customFormat="1" ht="20.25" customHeight="1" thickTop="1">
      <c r="A74" s="150" t="s">
        <v>68</v>
      </c>
      <c r="B74" s="84"/>
      <c r="C74" s="84"/>
      <c r="D74" s="84"/>
      <c r="E74" s="84"/>
      <c r="F74" s="84"/>
      <c r="G74" s="84"/>
      <c r="H74" s="84"/>
      <c r="I74" s="84"/>
      <c r="J74" s="84"/>
      <c r="K74" s="84"/>
      <c r="L74" s="84"/>
      <c r="M74" s="84"/>
      <c r="N74" s="84"/>
      <c r="O74" s="84"/>
      <c r="P74" s="84"/>
      <c r="Q74" s="84"/>
      <c r="R74" s="84"/>
      <c r="S74" s="109"/>
      <c r="T74" s="9"/>
      <c r="U74" s="33"/>
      <c r="V74" s="33"/>
      <c r="W74" s="33"/>
      <c r="X74" s="33"/>
      <c r="Y74" s="33"/>
      <c r="Z74" s="33"/>
    </row>
    <row r="75" spans="1:26" s="30" customFormat="1" ht="50.25" customHeight="1">
      <c r="A75" s="279" t="s">
        <v>129</v>
      </c>
      <c r="B75" s="279"/>
      <c r="C75" s="279"/>
      <c r="D75" s="279"/>
      <c r="E75" s="279"/>
      <c r="F75" s="279"/>
      <c r="G75" s="279"/>
      <c r="H75" s="279"/>
      <c r="I75" s="279"/>
      <c r="J75" s="279"/>
      <c r="K75" s="279"/>
      <c r="L75" s="279"/>
      <c r="M75" s="279"/>
      <c r="N75" s="279"/>
      <c r="O75" s="279"/>
      <c r="P75" s="279"/>
      <c r="Q75" s="279"/>
      <c r="R75" s="279"/>
      <c r="S75" s="109"/>
      <c r="U75" s="32"/>
    </row>
    <row r="76" spans="1:26" s="9" customFormat="1" ht="9" customHeight="1">
      <c r="A76" s="151"/>
      <c r="B76" s="151"/>
      <c r="C76" s="151"/>
      <c r="D76" s="151"/>
      <c r="E76" s="151"/>
      <c r="F76" s="151"/>
      <c r="G76" s="151"/>
      <c r="H76" s="151"/>
      <c r="I76" s="151"/>
      <c r="J76" s="151"/>
      <c r="K76" s="151"/>
      <c r="L76" s="151"/>
      <c r="M76" s="151"/>
      <c r="N76" s="151"/>
      <c r="O76" s="151"/>
      <c r="P76" s="151"/>
      <c r="Q76" s="151"/>
      <c r="R76" s="151"/>
      <c r="S76" s="109"/>
      <c r="U76" s="42"/>
    </row>
    <row r="77" spans="1:26" s="1" customFormat="1" ht="21.75" customHeight="1">
      <c r="A77" s="280" t="s">
        <v>105</v>
      </c>
      <c r="B77" s="280"/>
      <c r="C77" s="280"/>
      <c r="D77" s="280"/>
      <c r="E77" s="280"/>
      <c r="F77" s="280"/>
      <c r="G77" s="280"/>
      <c r="H77" s="280"/>
      <c r="I77" s="280"/>
      <c r="J77" s="280"/>
      <c r="K77" s="280"/>
      <c r="L77" s="280"/>
      <c r="M77" s="152"/>
      <c r="N77" s="152"/>
      <c r="O77" s="152"/>
      <c r="P77" s="53"/>
      <c r="Q77" s="52"/>
      <c r="R77" s="55"/>
      <c r="S77" s="55"/>
      <c r="T77" s="36"/>
      <c r="U77" s="2"/>
    </row>
    <row r="78" spans="1:26" s="1" customFormat="1" ht="24.75" customHeight="1">
      <c r="A78" s="277" t="s">
        <v>114</v>
      </c>
      <c r="B78" s="277"/>
      <c r="C78" s="277"/>
      <c r="D78" s="277"/>
      <c r="E78" s="277"/>
      <c r="F78" s="277"/>
      <c r="G78" s="277"/>
      <c r="H78" s="277"/>
      <c r="I78" s="277"/>
      <c r="J78" s="277"/>
      <c r="K78" s="277"/>
      <c r="L78" s="277"/>
      <c r="M78" s="152"/>
      <c r="N78" s="277" t="s">
        <v>69</v>
      </c>
      <c r="O78" s="277"/>
      <c r="P78" s="277"/>
      <c r="Q78" s="277"/>
      <c r="R78" s="55"/>
      <c r="S78" s="55"/>
      <c r="T78" s="36"/>
      <c r="U78" s="2"/>
    </row>
    <row r="79" spans="1:26" s="7" customFormat="1" ht="17.25" customHeight="1">
      <c r="A79" s="153"/>
      <c r="B79" s="153"/>
      <c r="C79" s="153"/>
      <c r="D79" s="153"/>
      <c r="E79" s="153"/>
      <c r="F79" s="153"/>
      <c r="G79" s="153"/>
      <c r="H79" s="153"/>
      <c r="I79" s="153"/>
      <c r="J79" s="153"/>
      <c r="K79" s="153"/>
      <c r="L79" s="153"/>
      <c r="M79" s="94"/>
      <c r="N79" s="95"/>
      <c r="O79" s="84"/>
      <c r="P79" s="61" t="s">
        <v>2</v>
      </c>
      <c r="Q79" s="61"/>
      <c r="R79" s="61" t="s">
        <v>70</v>
      </c>
      <c r="S79" s="109"/>
      <c r="T79" s="9"/>
      <c r="U79" s="8"/>
    </row>
    <row r="80" spans="1:26" s="7" customFormat="1" ht="18" customHeight="1">
      <c r="A80" s="153"/>
      <c r="B80" s="278" t="s">
        <v>115</v>
      </c>
      <c r="C80" s="278"/>
      <c r="D80" s="278"/>
      <c r="E80" s="278"/>
      <c r="F80" s="278"/>
      <c r="G80" s="64"/>
      <c r="H80" s="278" t="s">
        <v>108</v>
      </c>
      <c r="I80" s="278"/>
      <c r="J80" s="278"/>
      <c r="K80" s="278"/>
      <c r="L80" s="278"/>
      <c r="M80" s="94"/>
      <c r="N80" s="95"/>
      <c r="O80" s="84"/>
      <c r="P80" s="61" t="s">
        <v>71</v>
      </c>
      <c r="Q80" s="64"/>
      <c r="R80" s="61" t="s">
        <v>72</v>
      </c>
      <c r="S80" s="109"/>
      <c r="T80" s="9"/>
      <c r="U80" s="8"/>
    </row>
    <row r="81" spans="1:24" s="7" customFormat="1" ht="18" customHeight="1">
      <c r="A81" s="98" t="s">
        <v>73</v>
      </c>
      <c r="B81" s="94"/>
      <c r="C81" s="94"/>
      <c r="D81" s="94"/>
      <c r="E81" s="94"/>
      <c r="F81" s="58"/>
      <c r="G81" s="58"/>
      <c r="H81" s="58"/>
      <c r="I81" s="154"/>
      <c r="J81" s="154"/>
      <c r="K81" s="154"/>
      <c r="L81" s="154"/>
      <c r="M81" s="59"/>
      <c r="N81" s="94"/>
      <c r="O81" s="84"/>
      <c r="P81" s="70" t="s">
        <v>116</v>
      </c>
      <c r="Q81" s="64"/>
      <c r="R81" s="70" t="s">
        <v>109</v>
      </c>
      <c r="S81" s="109"/>
      <c r="T81" s="9"/>
      <c r="U81" s="8"/>
    </row>
    <row r="82" spans="1:24" s="7" customFormat="1" ht="18" customHeight="1">
      <c r="A82" s="84" t="s">
        <v>74</v>
      </c>
      <c r="B82" s="84"/>
      <c r="C82" s="94"/>
      <c r="D82" s="155">
        <v>5345514.5599999996</v>
      </c>
      <c r="E82" s="80"/>
      <c r="F82" s="80"/>
      <c r="G82" s="94"/>
      <c r="H82" s="84"/>
      <c r="I82" s="94"/>
      <c r="J82" s="155">
        <v>5495144.25</v>
      </c>
      <c r="K82" s="80"/>
      <c r="L82" s="80"/>
      <c r="M82" s="60"/>
      <c r="N82" s="84"/>
      <c r="O82" s="95" t="s">
        <v>144</v>
      </c>
      <c r="P82" s="79">
        <f>F113</f>
        <v>615613.77999999747</v>
      </c>
      <c r="Q82" s="84"/>
      <c r="R82" s="79">
        <f>L113</f>
        <v>178985.68000000436</v>
      </c>
      <c r="S82" s="109"/>
      <c r="T82" s="9"/>
      <c r="U82" s="8"/>
    </row>
    <row r="83" spans="1:24" s="7" customFormat="1" ht="18" customHeight="1">
      <c r="A83" s="84" t="s">
        <v>75</v>
      </c>
      <c r="B83" s="84"/>
      <c r="C83" s="94"/>
      <c r="D83" s="155">
        <v>1274767.8600000001</v>
      </c>
      <c r="E83" s="80"/>
      <c r="F83" s="80"/>
      <c r="G83" s="94"/>
      <c r="H83" s="84"/>
      <c r="I83" s="94"/>
      <c r="J83" s="155">
        <v>1699558.31</v>
      </c>
      <c r="K83" s="80"/>
      <c r="L83" s="80"/>
      <c r="M83" s="153"/>
      <c r="N83" s="84"/>
      <c r="O83" s="156" t="s">
        <v>145</v>
      </c>
      <c r="P83" s="79">
        <f>R27</f>
        <v>250128.78999999998</v>
      </c>
      <c r="Q83" s="84"/>
      <c r="R83" s="79">
        <f>R26</f>
        <v>71143.11</v>
      </c>
      <c r="S83" s="109"/>
      <c r="T83" s="9"/>
      <c r="U83" s="8"/>
    </row>
    <row r="84" spans="1:24" s="7" customFormat="1" ht="18" customHeight="1" thickBot="1">
      <c r="A84" s="84" t="s">
        <v>76</v>
      </c>
      <c r="B84" s="84"/>
      <c r="C84" s="128"/>
      <c r="D84" s="157">
        <v>19083751.620000001</v>
      </c>
      <c r="E84" s="80"/>
      <c r="F84" s="118">
        <f>SUM(D82:D84)</f>
        <v>25704034.039999999</v>
      </c>
      <c r="G84" s="94"/>
      <c r="H84" s="84"/>
      <c r="I84" s="128"/>
      <c r="J84" s="157">
        <v>16666284.07</v>
      </c>
      <c r="K84" s="80"/>
      <c r="L84" s="118">
        <f>SUM(J82:J84)</f>
        <v>23860986.630000003</v>
      </c>
      <c r="M84" s="153"/>
      <c r="N84" s="84"/>
      <c r="O84" s="158" t="s">
        <v>146</v>
      </c>
      <c r="P84" s="159">
        <f>SUM(P82:P83)</f>
        <v>865742.5699999975</v>
      </c>
      <c r="Q84" s="84"/>
      <c r="R84" s="159">
        <f>SUM(R82:R83)</f>
        <v>250128.79000000434</v>
      </c>
      <c r="S84" s="109"/>
      <c r="T84" s="9"/>
    </row>
    <row r="85" spans="1:24" s="7" customFormat="1" ht="18" customHeight="1" thickTop="1">
      <c r="A85" s="84" t="s">
        <v>77</v>
      </c>
      <c r="B85" s="94"/>
      <c r="C85" s="94"/>
      <c r="D85" s="79"/>
      <c r="E85" s="80"/>
      <c r="F85" s="79"/>
      <c r="G85" s="94"/>
      <c r="H85" s="94"/>
      <c r="I85" s="94"/>
      <c r="J85" s="79"/>
      <c r="K85" s="80"/>
      <c r="L85" s="79"/>
      <c r="M85" s="84"/>
      <c r="N85" s="84"/>
      <c r="O85" s="84"/>
      <c r="P85" s="160"/>
      <c r="Q85" s="160"/>
      <c r="R85" s="84"/>
      <c r="S85" s="109"/>
      <c r="T85" s="9"/>
      <c r="U85" s="8"/>
    </row>
    <row r="86" spans="1:24" s="7" customFormat="1" ht="18" customHeight="1">
      <c r="A86" s="84" t="s">
        <v>78</v>
      </c>
      <c r="B86" s="94"/>
      <c r="C86" s="94"/>
      <c r="D86" s="79"/>
      <c r="E86" s="80"/>
      <c r="F86" s="157">
        <f>26236924.69-4059848.28+394176.01-12918.5</f>
        <v>22558333.920000002</v>
      </c>
      <c r="G86" s="94"/>
      <c r="H86" s="94"/>
      <c r="I86" s="94"/>
      <c r="J86" s="79"/>
      <c r="K86" s="80"/>
      <c r="L86" s="157">
        <f>20691738.81+356178.6-13335.66</f>
        <v>21034581.75</v>
      </c>
      <c r="M86" s="94"/>
      <c r="N86" s="84"/>
      <c r="O86" s="95"/>
      <c r="P86" s="160"/>
      <c r="Q86" s="160"/>
      <c r="R86" s="84"/>
      <c r="S86" s="109"/>
      <c r="T86" s="9"/>
      <c r="U86" s="31"/>
    </row>
    <row r="87" spans="1:24" s="7" customFormat="1" ht="18" customHeight="1">
      <c r="A87" s="60" t="s">
        <v>79</v>
      </c>
      <c r="B87" s="94"/>
      <c r="C87" s="94"/>
      <c r="D87" s="79"/>
      <c r="E87" s="80"/>
      <c r="F87" s="79">
        <f>F84-F86</f>
        <v>3145700.1199999973</v>
      </c>
      <c r="G87" s="59"/>
      <c r="H87" s="94"/>
      <c r="I87" s="94"/>
      <c r="J87" s="79"/>
      <c r="K87" s="80"/>
      <c r="L87" s="79">
        <f>L84-L86</f>
        <v>2826404.8800000027</v>
      </c>
      <c r="M87" s="94"/>
      <c r="N87" s="95"/>
      <c r="O87" s="160"/>
      <c r="P87" s="160"/>
      <c r="Q87" s="160"/>
      <c r="R87" s="84"/>
      <c r="S87" s="109"/>
      <c r="T87" s="9"/>
      <c r="U87" s="8"/>
    </row>
    <row r="88" spans="1:24" s="7" customFormat="1" ht="18" customHeight="1">
      <c r="A88" s="84" t="s">
        <v>80</v>
      </c>
      <c r="B88" s="94"/>
      <c r="C88" s="94"/>
      <c r="D88" s="79"/>
      <c r="E88" s="80"/>
      <c r="F88" s="79"/>
      <c r="G88" s="94"/>
      <c r="H88" s="94"/>
      <c r="I88" s="94"/>
      <c r="J88" s="79"/>
      <c r="K88" s="80"/>
      <c r="L88" s="79"/>
      <c r="M88" s="94"/>
      <c r="N88" s="95"/>
      <c r="O88" s="94"/>
      <c r="P88" s="59"/>
      <c r="Q88" s="58"/>
      <c r="R88" s="84"/>
      <c r="S88" s="109"/>
      <c r="T88" s="9"/>
      <c r="U88" s="8"/>
    </row>
    <row r="89" spans="1:24" s="7" customFormat="1" ht="18" customHeight="1">
      <c r="A89" s="84" t="s">
        <v>81</v>
      </c>
      <c r="B89" s="94"/>
      <c r="C89" s="94"/>
      <c r="D89" s="79"/>
      <c r="E89" s="80"/>
      <c r="F89" s="157">
        <v>500715.83</v>
      </c>
      <c r="G89" s="94"/>
      <c r="H89" s="94"/>
      <c r="I89" s="94"/>
      <c r="J89" s="79"/>
      <c r="K89" s="80"/>
      <c r="L89" s="157">
        <f>191121.8+278588.89</f>
        <v>469710.69</v>
      </c>
      <c r="M89" s="94"/>
      <c r="N89" s="281"/>
      <c r="O89" s="281"/>
      <c r="P89" s="281"/>
      <c r="Q89" s="281"/>
      <c r="R89" s="84"/>
      <c r="S89" s="109"/>
      <c r="T89" s="9"/>
      <c r="U89" s="8"/>
      <c r="V89" s="11"/>
      <c r="W89" s="11"/>
      <c r="X89" s="11"/>
    </row>
    <row r="90" spans="1:24" s="7" customFormat="1" ht="18" customHeight="1">
      <c r="A90" s="84" t="s">
        <v>82</v>
      </c>
      <c r="B90" s="94"/>
      <c r="C90" s="94"/>
      <c r="D90" s="79"/>
      <c r="E90" s="80"/>
      <c r="F90" s="79">
        <f>SUM(F89+F87)</f>
        <v>3646415.9499999974</v>
      </c>
      <c r="G90" s="59"/>
      <c r="H90" s="94"/>
      <c r="I90" s="94"/>
      <c r="J90" s="79"/>
      <c r="K90" s="80"/>
      <c r="L90" s="79">
        <f>SUM(L89+L87)</f>
        <v>3296115.5700000026</v>
      </c>
      <c r="M90" s="94"/>
      <c r="N90" s="84"/>
      <c r="O90" s="94"/>
      <c r="P90" s="59"/>
      <c r="Q90" s="58"/>
      <c r="R90" s="84"/>
      <c r="S90" s="109"/>
      <c r="T90" s="9"/>
      <c r="U90" s="8"/>
    </row>
    <row r="91" spans="1:24" s="7" customFormat="1" ht="18" customHeight="1">
      <c r="A91" s="84" t="s">
        <v>83</v>
      </c>
      <c r="B91" s="94"/>
      <c r="C91" s="94"/>
      <c r="D91" s="79"/>
      <c r="E91" s="80"/>
      <c r="F91" s="79"/>
      <c r="G91" s="59"/>
      <c r="H91" s="94"/>
      <c r="I91" s="94"/>
      <c r="J91" s="79"/>
      <c r="K91" s="80"/>
      <c r="L91" s="79"/>
      <c r="M91" s="59"/>
      <c r="N91" s="275"/>
      <c r="O91" s="275"/>
      <c r="P91" s="275"/>
      <c r="Q91" s="275"/>
      <c r="R91" s="84"/>
      <c r="S91" s="109"/>
      <c r="T91" s="9"/>
      <c r="U91" s="8"/>
    </row>
    <row r="92" spans="1:24" s="7" customFormat="1" ht="18" customHeight="1">
      <c r="A92" s="113" t="s">
        <v>84</v>
      </c>
      <c r="B92" s="84"/>
      <c r="C92" s="94"/>
      <c r="D92" s="161">
        <v>8000688.4400000004</v>
      </c>
      <c r="E92" s="80"/>
      <c r="F92" s="79"/>
      <c r="G92" s="94"/>
      <c r="H92" s="94"/>
      <c r="I92" s="94"/>
      <c r="J92" s="161">
        <v>7893797.0999999996</v>
      </c>
      <c r="K92" s="80"/>
      <c r="L92" s="79"/>
      <c r="M92" s="94"/>
      <c r="N92" s="95"/>
      <c r="O92" s="94"/>
      <c r="P92" s="59"/>
      <c r="Q92" s="58"/>
      <c r="R92" s="84"/>
      <c r="S92" s="109"/>
      <c r="T92" s="9"/>
      <c r="U92" s="8"/>
    </row>
    <row r="93" spans="1:24" s="7" customFormat="1" ht="18" customHeight="1">
      <c r="A93" s="113" t="s">
        <v>85</v>
      </c>
      <c r="B93" s="84"/>
      <c r="C93" s="128"/>
      <c r="D93" s="162">
        <v>31841.24</v>
      </c>
      <c r="E93" s="122"/>
      <c r="F93" s="103">
        <f>D92+D93</f>
        <v>8032529.6800000006</v>
      </c>
      <c r="G93" s="94"/>
      <c r="H93" s="94"/>
      <c r="I93" s="128"/>
      <c r="J93" s="162">
        <v>47299.96</v>
      </c>
      <c r="K93" s="122"/>
      <c r="L93" s="103">
        <f>J92+J93</f>
        <v>7941097.0599999996</v>
      </c>
      <c r="M93" s="94"/>
      <c r="N93" s="95"/>
      <c r="O93" s="94"/>
      <c r="P93" s="59"/>
      <c r="Q93" s="58"/>
      <c r="R93" s="84"/>
      <c r="S93" s="109"/>
      <c r="T93" s="9"/>
      <c r="U93" s="8"/>
    </row>
    <row r="94" spans="1:24" s="7" customFormat="1" ht="18" customHeight="1">
      <c r="A94" s="60" t="s">
        <v>86</v>
      </c>
      <c r="B94" s="94"/>
      <c r="C94" s="94"/>
      <c r="D94" s="79"/>
      <c r="E94" s="80"/>
      <c r="F94" s="79">
        <f>SUM(F90-F93)</f>
        <v>-4386113.7300000032</v>
      </c>
      <c r="G94" s="59"/>
      <c r="H94" s="94"/>
      <c r="I94" s="94"/>
      <c r="J94" s="79"/>
      <c r="K94" s="80"/>
      <c r="L94" s="79">
        <f>SUM(L90-L93)</f>
        <v>-4644981.4899999965</v>
      </c>
      <c r="M94" s="59"/>
      <c r="N94" s="95"/>
      <c r="O94" s="94"/>
      <c r="P94" s="59"/>
      <c r="Q94" s="58"/>
      <c r="R94" s="84"/>
      <c r="S94" s="109"/>
      <c r="T94" s="9"/>
      <c r="U94" s="8"/>
    </row>
    <row r="95" spans="1:24" s="7" customFormat="1" ht="18" customHeight="1">
      <c r="A95" s="84" t="s">
        <v>80</v>
      </c>
      <c r="B95" s="94"/>
      <c r="C95" s="94"/>
      <c r="D95" s="79"/>
      <c r="E95" s="80"/>
      <c r="F95" s="79"/>
      <c r="G95" s="94"/>
      <c r="H95" s="94"/>
      <c r="I95" s="94"/>
      <c r="J95" s="79"/>
      <c r="K95" s="80"/>
      <c r="L95" s="79"/>
      <c r="M95" s="59"/>
      <c r="N95" s="95"/>
      <c r="O95" s="94"/>
      <c r="P95" s="59"/>
      <c r="Q95" s="58"/>
      <c r="R95" s="84"/>
      <c r="S95" s="109"/>
      <c r="T95" s="9"/>
      <c r="U95" s="8"/>
    </row>
    <row r="96" spans="1:24" s="7" customFormat="1" ht="18" customHeight="1">
      <c r="A96" s="84" t="s">
        <v>87</v>
      </c>
      <c r="B96" s="58"/>
      <c r="C96" s="58"/>
      <c r="D96" s="163">
        <v>47613.760000000002</v>
      </c>
      <c r="E96" s="122"/>
      <c r="F96" s="118"/>
      <c r="G96" s="94"/>
      <c r="H96" s="80"/>
      <c r="I96" s="58"/>
      <c r="J96" s="163">
        <v>34498.1</v>
      </c>
      <c r="K96" s="122"/>
      <c r="L96" s="118"/>
      <c r="M96" s="94"/>
      <c r="N96" s="98"/>
      <c r="O96" s="98"/>
      <c r="P96" s="98"/>
      <c r="Q96" s="98"/>
      <c r="R96" s="84"/>
      <c r="S96" s="109"/>
      <c r="T96" s="9"/>
      <c r="U96" s="8"/>
    </row>
    <row r="97" spans="1:23" s="7" customFormat="1" ht="18" customHeight="1">
      <c r="A97" s="84" t="s">
        <v>77</v>
      </c>
      <c r="B97" s="128"/>
      <c r="C97" s="94"/>
      <c r="D97" s="79"/>
      <c r="E97" s="80"/>
      <c r="F97" s="79"/>
      <c r="G97" s="94"/>
      <c r="H97" s="128"/>
      <c r="I97" s="94"/>
      <c r="J97" s="164"/>
      <c r="K97" s="80"/>
      <c r="L97" s="79"/>
      <c r="M97" s="94"/>
      <c r="N97" s="98"/>
      <c r="O97" s="98"/>
      <c r="P97" s="98"/>
      <c r="Q97" s="98"/>
      <c r="R97" s="84"/>
      <c r="S97" s="109"/>
      <c r="T97" s="9"/>
      <c r="U97" s="8"/>
    </row>
    <row r="98" spans="1:23" s="7" customFormat="1" ht="18" customHeight="1">
      <c r="A98" s="84" t="s">
        <v>102</v>
      </c>
      <c r="B98" s="118"/>
      <c r="C98" s="128"/>
      <c r="D98" s="157">
        <v>342672.37</v>
      </c>
      <c r="E98" s="122"/>
      <c r="F98" s="103">
        <f>D96-D98</f>
        <v>-295058.61</v>
      </c>
      <c r="G98" s="94"/>
      <c r="H98" s="118"/>
      <c r="I98" s="128"/>
      <c r="J98" s="157">
        <v>344258.4</v>
      </c>
      <c r="K98" s="122"/>
      <c r="L98" s="103">
        <f>J96-J98</f>
        <v>-309760.30000000005</v>
      </c>
      <c r="M98" s="59"/>
      <c r="N98" s="95"/>
      <c r="O98" s="165"/>
      <c r="P98" s="59"/>
      <c r="Q98" s="58"/>
      <c r="R98" s="84"/>
      <c r="S98" s="109"/>
      <c r="T98" s="9"/>
      <c r="U98" s="8"/>
    </row>
    <row r="99" spans="1:23" s="7" customFormat="1" ht="18" customHeight="1">
      <c r="A99" s="60" t="s">
        <v>88</v>
      </c>
      <c r="B99" s="128"/>
      <c r="C99" s="94"/>
      <c r="D99" s="79"/>
      <c r="E99" s="80"/>
      <c r="F99" s="79">
        <f>SUM(F94+F98)</f>
        <v>-4681172.3400000036</v>
      </c>
      <c r="G99" s="59"/>
      <c r="H99" s="128"/>
      <c r="I99" s="94"/>
      <c r="J99" s="79"/>
      <c r="K99" s="80"/>
      <c r="L99" s="79">
        <f>SUM(L94+L98)</f>
        <v>-4954741.7899999963</v>
      </c>
      <c r="M99" s="94"/>
      <c r="N99" s="76"/>
      <c r="O99" s="76"/>
      <c r="P99" s="76"/>
      <c r="Q99" s="76"/>
      <c r="R99" s="84"/>
      <c r="S99" s="109"/>
      <c r="T99" s="9"/>
      <c r="U99" s="8"/>
    </row>
    <row r="100" spans="1:23" s="7" customFormat="1" ht="18" customHeight="1">
      <c r="A100" s="84" t="s">
        <v>89</v>
      </c>
      <c r="B100" s="94"/>
      <c r="C100" s="94"/>
      <c r="D100" s="79"/>
      <c r="E100" s="80"/>
      <c r="F100" s="94"/>
      <c r="G100" s="59"/>
      <c r="H100" s="94"/>
      <c r="I100" s="94"/>
      <c r="J100" s="79"/>
      <c r="K100" s="80"/>
      <c r="L100" s="94"/>
      <c r="M100" s="94"/>
      <c r="N100" s="95"/>
      <c r="O100" s="94"/>
      <c r="P100" s="59"/>
      <c r="Q100" s="58"/>
      <c r="R100" s="84"/>
      <c r="S100" s="109"/>
      <c r="T100" s="9"/>
      <c r="U100" s="8"/>
    </row>
    <row r="101" spans="1:23" s="7" customFormat="1" ht="18" customHeight="1">
      <c r="A101" s="84" t="s">
        <v>90</v>
      </c>
      <c r="B101" s="94"/>
      <c r="C101" s="94"/>
      <c r="D101" s="79"/>
      <c r="E101" s="80"/>
      <c r="F101" s="79"/>
      <c r="G101" s="59"/>
      <c r="H101" s="94"/>
      <c r="I101" s="94"/>
      <c r="J101" s="79"/>
      <c r="K101" s="80"/>
      <c r="L101" s="79"/>
      <c r="M101" s="94"/>
      <c r="N101" s="95"/>
      <c r="O101" s="94"/>
      <c r="P101" s="59"/>
      <c r="Q101" s="58"/>
      <c r="R101" s="84"/>
      <c r="S101" s="109"/>
      <c r="T101" s="9"/>
      <c r="U101" s="8"/>
    </row>
    <row r="102" spans="1:23" s="7" customFormat="1" ht="18" customHeight="1">
      <c r="A102" s="113" t="s">
        <v>91</v>
      </c>
      <c r="B102" s="84"/>
      <c r="C102" s="94"/>
      <c r="D102" s="155">
        <v>5030227.9800000004</v>
      </c>
      <c r="E102" s="80"/>
      <c r="F102" s="79"/>
      <c r="G102" s="94"/>
      <c r="H102" s="94"/>
      <c r="I102" s="94"/>
      <c r="J102" s="155">
        <v>4675784.03</v>
      </c>
      <c r="K102" s="80"/>
      <c r="L102" s="79"/>
      <c r="M102" s="94"/>
      <c r="N102" s="95"/>
      <c r="O102" s="80"/>
      <c r="P102" s="59"/>
      <c r="Q102" s="58"/>
      <c r="R102" s="84"/>
      <c r="S102" s="109"/>
      <c r="T102" s="9"/>
      <c r="U102" s="8"/>
    </row>
    <row r="103" spans="1:23" s="7" customFormat="1" ht="18" customHeight="1">
      <c r="A103" s="113" t="s">
        <v>92</v>
      </c>
      <c r="B103" s="94"/>
      <c r="C103" s="94"/>
      <c r="D103" s="157">
        <v>664931.24</v>
      </c>
      <c r="E103" s="122"/>
      <c r="F103" s="84"/>
      <c r="G103" s="94"/>
      <c r="H103" s="94"/>
      <c r="I103" s="94"/>
      <c r="J103" s="157">
        <v>752562.12</v>
      </c>
      <c r="K103" s="122"/>
      <c r="L103" s="84"/>
      <c r="M103" s="94"/>
      <c r="N103" s="282"/>
      <c r="O103" s="275"/>
      <c r="P103" s="275"/>
      <c r="Q103" s="275"/>
      <c r="R103" s="84"/>
      <c r="S103" s="109"/>
      <c r="T103" s="9"/>
      <c r="U103" s="8"/>
    </row>
    <row r="104" spans="1:23" s="7" customFormat="1" ht="18" customHeight="1">
      <c r="A104" s="113"/>
      <c r="B104" s="94"/>
      <c r="C104" s="94"/>
      <c r="D104" s="118">
        <f>SUM(D102:D103)</f>
        <v>5695159.2200000007</v>
      </c>
      <c r="E104" s="122"/>
      <c r="F104" s="118"/>
      <c r="G104" s="94"/>
      <c r="H104" s="94"/>
      <c r="I104" s="94"/>
      <c r="J104" s="118">
        <f>SUM(J102:J103)</f>
        <v>5428346.1500000004</v>
      </c>
      <c r="K104" s="122"/>
      <c r="L104" s="118"/>
      <c r="M104" s="94"/>
      <c r="N104" s="153"/>
      <c r="O104" s="153"/>
      <c r="P104" s="153"/>
      <c r="Q104" s="153"/>
      <c r="R104" s="84"/>
      <c r="S104" s="109"/>
      <c r="T104" s="9"/>
      <c r="U104" s="8"/>
      <c r="W104" s="11">
        <v>4537384.38</v>
      </c>
    </row>
    <row r="105" spans="1:23" s="7" customFormat="1" ht="18" customHeight="1">
      <c r="A105" s="113" t="s">
        <v>77</v>
      </c>
      <c r="B105" s="94"/>
      <c r="C105" s="94"/>
      <c r="D105" s="118"/>
      <c r="E105" s="122"/>
      <c r="F105" s="79"/>
      <c r="G105" s="59"/>
      <c r="H105" s="94"/>
      <c r="I105" s="94"/>
      <c r="J105" s="118"/>
      <c r="K105" s="122"/>
      <c r="L105" s="79"/>
      <c r="M105" s="94"/>
      <c r="N105" s="275"/>
      <c r="O105" s="275"/>
      <c r="P105" s="275"/>
      <c r="Q105" s="275"/>
      <c r="R105" s="84"/>
      <c r="S105" s="109"/>
      <c r="T105" s="9"/>
      <c r="U105" s="8"/>
      <c r="W105" s="11">
        <v>-4577658.95</v>
      </c>
    </row>
    <row r="106" spans="1:23" s="7" customFormat="1" ht="18" customHeight="1">
      <c r="A106" s="113" t="s">
        <v>93</v>
      </c>
      <c r="B106" s="79">
        <v>0</v>
      </c>
      <c r="C106" s="94"/>
      <c r="D106" s="122"/>
      <c r="E106" s="122"/>
      <c r="F106" s="79"/>
      <c r="G106" s="59"/>
      <c r="H106" s="155">
        <v>32111.48</v>
      </c>
      <c r="I106" s="94"/>
      <c r="J106" s="118"/>
      <c r="K106" s="122"/>
      <c r="L106" s="79"/>
      <c r="M106" s="59"/>
      <c r="N106" s="84"/>
      <c r="O106" s="84"/>
      <c r="P106" s="84"/>
      <c r="Q106" s="84"/>
      <c r="R106" s="84"/>
      <c r="S106" s="109"/>
      <c r="T106" s="9"/>
      <c r="U106" s="8"/>
      <c r="W106" s="11">
        <f>SUM(W104:W105)</f>
        <v>-40274.570000000298</v>
      </c>
    </row>
    <row r="107" spans="1:23" s="7" customFormat="1" ht="18" hidden="1" customHeight="1">
      <c r="A107" s="84" t="s">
        <v>94</v>
      </c>
      <c r="B107" s="118"/>
      <c r="C107" s="94"/>
      <c r="D107" s="84"/>
      <c r="E107" s="122"/>
      <c r="F107" s="79"/>
      <c r="G107" s="59"/>
      <c r="H107" s="118"/>
      <c r="I107" s="94"/>
      <c r="J107" s="118"/>
      <c r="K107" s="122"/>
      <c r="L107" s="79"/>
      <c r="M107" s="59"/>
      <c r="N107" s="84"/>
      <c r="O107" s="84"/>
      <c r="P107" s="84"/>
      <c r="Q107" s="84"/>
      <c r="R107" s="84"/>
      <c r="S107" s="109"/>
      <c r="T107" s="9"/>
      <c r="U107" s="8"/>
    </row>
    <row r="108" spans="1:23" s="7" customFormat="1" ht="18" customHeight="1">
      <c r="A108" s="84" t="s">
        <v>95</v>
      </c>
      <c r="B108" s="157">
        <v>398373.1</v>
      </c>
      <c r="C108" s="94"/>
      <c r="D108" s="157">
        <f>B108+B106</f>
        <v>398373.1</v>
      </c>
      <c r="E108" s="80"/>
      <c r="F108" s="166">
        <f>D104-D108</f>
        <v>5296786.120000001</v>
      </c>
      <c r="G108" s="94"/>
      <c r="H108" s="157">
        <v>262507.2</v>
      </c>
      <c r="I108" s="84"/>
      <c r="J108" s="166">
        <f>H106+H108</f>
        <v>294618.68</v>
      </c>
      <c r="K108" s="84"/>
      <c r="L108" s="117">
        <f>J104-J108</f>
        <v>5133727.4700000007</v>
      </c>
      <c r="M108" s="59"/>
      <c r="N108" s="84"/>
      <c r="O108" s="84"/>
      <c r="P108" s="84"/>
      <c r="Q108" s="84"/>
      <c r="R108" s="84"/>
      <c r="S108" s="109"/>
      <c r="T108" s="9"/>
      <c r="U108" s="8"/>
    </row>
    <row r="109" spans="1:23" s="7" customFormat="1" ht="18" customHeight="1">
      <c r="A109" s="98" t="s">
        <v>98</v>
      </c>
      <c r="B109" s="122"/>
      <c r="C109" s="80"/>
      <c r="D109" s="118"/>
      <c r="E109" s="80"/>
      <c r="F109" s="118">
        <f>F99+F108</f>
        <v>615613.77999999747</v>
      </c>
      <c r="G109" s="59"/>
      <c r="H109" s="122"/>
      <c r="I109" s="80"/>
      <c r="J109" s="118"/>
      <c r="K109" s="80"/>
      <c r="L109" s="118">
        <f>L99+L108</f>
        <v>178985.68000000436</v>
      </c>
      <c r="M109" s="59"/>
      <c r="N109" s="275"/>
      <c r="O109" s="275"/>
      <c r="P109" s="275"/>
      <c r="Q109" s="275"/>
      <c r="R109" s="84"/>
      <c r="S109" s="109"/>
      <c r="T109" s="9"/>
      <c r="U109" s="8"/>
    </row>
    <row r="110" spans="1:23" s="7" customFormat="1" ht="18" customHeight="1">
      <c r="A110" s="84" t="s">
        <v>77</v>
      </c>
      <c r="B110" s="94"/>
      <c r="C110" s="94"/>
      <c r="D110" s="79"/>
      <c r="E110" s="80"/>
      <c r="F110" s="79"/>
      <c r="G110" s="94"/>
      <c r="H110" s="94"/>
      <c r="I110" s="94"/>
      <c r="J110" s="79"/>
      <c r="K110" s="80"/>
      <c r="L110" s="79"/>
      <c r="M110" s="59"/>
      <c r="N110" s="275"/>
      <c r="O110" s="275"/>
      <c r="P110" s="275"/>
      <c r="Q110" s="275"/>
      <c r="R110" s="84"/>
      <c r="S110" s="109"/>
      <c r="T110" s="9"/>
      <c r="U110" s="8"/>
    </row>
    <row r="111" spans="1:23" s="7" customFormat="1" ht="18" customHeight="1">
      <c r="A111" s="84" t="s">
        <v>96</v>
      </c>
      <c r="B111" s="58"/>
      <c r="C111" s="94"/>
      <c r="D111" s="167">
        <v>6455718</v>
      </c>
      <c r="E111" s="80"/>
      <c r="F111" s="79"/>
      <c r="G111" s="94"/>
      <c r="H111" s="118"/>
      <c r="I111" s="94"/>
      <c r="J111" s="167">
        <v>6151675.0800000001</v>
      </c>
      <c r="K111" s="80"/>
      <c r="L111" s="79"/>
      <c r="M111" s="59"/>
      <c r="N111" s="275"/>
      <c r="O111" s="275"/>
      <c r="P111" s="275"/>
      <c r="Q111" s="275"/>
      <c r="R111" s="84"/>
      <c r="S111" s="109"/>
      <c r="T111" s="9"/>
      <c r="U111" s="8"/>
    </row>
    <row r="112" spans="1:23" s="7" customFormat="1" ht="18" customHeight="1">
      <c r="A112" s="84" t="s">
        <v>97</v>
      </c>
      <c r="B112" s="58"/>
      <c r="C112" s="128"/>
      <c r="D112" s="157">
        <v>6455718</v>
      </c>
      <c r="E112" s="122"/>
      <c r="F112" s="103">
        <f>D111-D112</f>
        <v>0</v>
      </c>
      <c r="G112" s="94"/>
      <c r="H112" s="118"/>
      <c r="I112" s="128"/>
      <c r="J112" s="157">
        <v>6151675.0800000001</v>
      </c>
      <c r="K112" s="122"/>
      <c r="L112" s="103">
        <f>J111-J112</f>
        <v>0</v>
      </c>
      <c r="M112" s="94"/>
      <c r="N112" s="275"/>
      <c r="O112" s="275"/>
      <c r="P112" s="275"/>
      <c r="Q112" s="275"/>
      <c r="R112" s="84"/>
      <c r="S112" s="109"/>
      <c r="T112" s="9"/>
      <c r="U112" s="8"/>
    </row>
    <row r="113" spans="1:21" s="7" customFormat="1" ht="18" customHeight="1" thickBot="1">
      <c r="A113" s="98" t="s">
        <v>143</v>
      </c>
      <c r="B113" s="58"/>
      <c r="C113" s="58"/>
      <c r="D113" s="80"/>
      <c r="E113" s="80"/>
      <c r="F113" s="87">
        <f>F109+F112</f>
        <v>615613.77999999747</v>
      </c>
      <c r="G113" s="59"/>
      <c r="H113" s="58"/>
      <c r="I113" s="58"/>
      <c r="J113" s="80"/>
      <c r="K113" s="80"/>
      <c r="L113" s="87">
        <f>L109+L112</f>
        <v>178985.68000000436</v>
      </c>
      <c r="M113" s="94"/>
      <c r="N113" s="275"/>
      <c r="O113" s="275"/>
      <c r="P113" s="275"/>
      <c r="Q113" s="275"/>
      <c r="R113" s="84"/>
      <c r="S113" s="109"/>
      <c r="T113" s="9"/>
      <c r="U113" s="8"/>
    </row>
    <row r="114" spans="1:21" s="7" customFormat="1" ht="18" customHeight="1" thickTop="1">
      <c r="A114" s="98"/>
      <c r="B114" s="58"/>
      <c r="C114" s="58"/>
      <c r="D114" s="80"/>
      <c r="E114" s="80"/>
      <c r="F114" s="96"/>
      <c r="G114" s="59"/>
      <c r="H114" s="58"/>
      <c r="I114" s="58"/>
      <c r="J114" s="80"/>
      <c r="K114" s="80"/>
      <c r="L114" s="96"/>
      <c r="M114" s="94"/>
      <c r="N114" s="153"/>
      <c r="O114" s="153"/>
      <c r="P114" s="153"/>
      <c r="Q114" s="153"/>
      <c r="R114" s="84"/>
      <c r="S114" s="109"/>
      <c r="T114" s="9"/>
      <c r="U114" s="8"/>
    </row>
    <row r="115" spans="1:21" s="9" customFormat="1" ht="18" customHeight="1">
      <c r="A115" s="275" t="s">
        <v>140</v>
      </c>
      <c r="B115" s="275"/>
      <c r="C115" s="275"/>
      <c r="D115" s="275"/>
      <c r="E115" s="275"/>
      <c r="F115" s="275"/>
      <c r="G115" s="275"/>
      <c r="H115" s="275"/>
      <c r="I115" s="275"/>
      <c r="J115" s="275"/>
      <c r="K115" s="275"/>
      <c r="L115" s="275"/>
      <c r="M115" s="275"/>
      <c r="N115" s="275"/>
      <c r="O115" s="275"/>
      <c r="P115" s="275"/>
      <c r="Q115" s="275"/>
      <c r="R115" s="275"/>
      <c r="S115" s="275"/>
      <c r="U115" s="50"/>
    </row>
    <row r="116" spans="1:21" s="9" customFormat="1" ht="15" customHeight="1">
      <c r="A116" s="153"/>
      <c r="B116" s="153"/>
      <c r="C116" s="153"/>
      <c r="D116" s="153"/>
      <c r="E116" s="153"/>
      <c r="F116" s="153"/>
      <c r="G116" s="153"/>
      <c r="H116" s="153"/>
      <c r="I116" s="153"/>
      <c r="J116" s="153"/>
      <c r="K116" s="153"/>
      <c r="L116" s="153"/>
      <c r="M116" s="153"/>
      <c r="N116" s="153"/>
      <c r="O116" s="153"/>
      <c r="P116" s="153"/>
      <c r="Q116" s="153"/>
      <c r="R116" s="153"/>
      <c r="S116" s="153"/>
      <c r="U116" s="42"/>
    </row>
    <row r="117" spans="1:21" s="9" customFormat="1" ht="15" customHeight="1">
      <c r="A117" s="275" t="s">
        <v>63</v>
      </c>
      <c r="B117" s="275"/>
      <c r="C117" s="153"/>
      <c r="D117" s="153"/>
      <c r="E117" s="153"/>
      <c r="F117" s="275" t="s">
        <v>147</v>
      </c>
      <c r="G117" s="275"/>
      <c r="H117" s="275"/>
      <c r="I117" s="275"/>
      <c r="J117" s="275"/>
      <c r="K117" s="275"/>
      <c r="L117" s="275"/>
      <c r="M117" s="153"/>
      <c r="N117" s="153"/>
      <c r="O117" s="275" t="s">
        <v>148</v>
      </c>
      <c r="P117" s="275"/>
      <c r="Q117" s="275"/>
      <c r="R117" s="275"/>
      <c r="S117" s="153"/>
      <c r="U117" s="50"/>
    </row>
    <row r="118" spans="1:21" s="9" customFormat="1" ht="15" customHeight="1">
      <c r="A118" s="275"/>
      <c r="B118" s="275"/>
      <c r="C118" s="153"/>
      <c r="D118" s="153"/>
      <c r="E118" s="153"/>
      <c r="F118" s="275"/>
      <c r="G118" s="275"/>
      <c r="H118" s="275"/>
      <c r="I118" s="275"/>
      <c r="J118" s="275"/>
      <c r="K118" s="275"/>
      <c r="L118" s="275"/>
      <c r="M118" s="153"/>
      <c r="N118" s="153"/>
      <c r="O118" s="275"/>
      <c r="P118" s="275"/>
      <c r="Q118" s="275"/>
      <c r="R118" s="275"/>
      <c r="S118" s="153"/>
      <c r="U118" s="50"/>
    </row>
    <row r="119" spans="1:21" s="9" customFormat="1" ht="15" customHeight="1">
      <c r="A119" s="153"/>
      <c r="B119" s="153"/>
      <c r="C119" s="153"/>
      <c r="D119" s="153"/>
      <c r="E119" s="153"/>
      <c r="F119" s="153"/>
      <c r="G119" s="153"/>
      <c r="H119" s="153"/>
      <c r="I119" s="153"/>
      <c r="J119" s="153"/>
      <c r="K119" s="153"/>
      <c r="L119" s="153"/>
      <c r="M119" s="153"/>
      <c r="N119" s="153"/>
      <c r="O119" s="153"/>
      <c r="P119" s="153"/>
      <c r="Q119" s="153"/>
      <c r="R119" s="153"/>
      <c r="S119" s="153"/>
      <c r="U119" s="50"/>
    </row>
    <row r="120" spans="1:21" s="9" customFormat="1" ht="15" customHeight="1">
      <c r="A120" s="153"/>
      <c r="B120" s="153"/>
      <c r="C120" s="153"/>
      <c r="D120" s="153"/>
      <c r="E120" s="153"/>
      <c r="F120" s="153"/>
      <c r="G120" s="153"/>
      <c r="H120" s="153"/>
      <c r="I120" s="153"/>
      <c r="J120" s="153"/>
      <c r="K120" s="153"/>
      <c r="L120" s="153"/>
      <c r="M120" s="153"/>
      <c r="N120" s="153"/>
      <c r="O120" s="153"/>
      <c r="P120" s="153"/>
      <c r="Q120" s="153"/>
      <c r="R120" s="153"/>
      <c r="S120" s="153"/>
      <c r="U120" s="50"/>
    </row>
    <row r="121" spans="1:21" s="9" customFormat="1" ht="15" customHeight="1">
      <c r="A121" s="153"/>
      <c r="B121" s="153"/>
      <c r="C121" s="153"/>
      <c r="D121" s="153"/>
      <c r="E121" s="153"/>
      <c r="F121" s="153"/>
      <c r="G121" s="153"/>
      <c r="H121" s="153"/>
      <c r="I121" s="153"/>
      <c r="J121" s="153"/>
      <c r="K121" s="153"/>
      <c r="L121" s="153"/>
      <c r="M121" s="153"/>
      <c r="N121" s="153"/>
      <c r="O121" s="153"/>
      <c r="P121" s="153"/>
      <c r="Q121" s="153"/>
      <c r="R121" s="153"/>
      <c r="S121" s="153"/>
      <c r="U121" s="50"/>
    </row>
    <row r="122" spans="1:21" s="9" customFormat="1" ht="15" customHeight="1">
      <c r="A122" s="275" t="s">
        <v>141</v>
      </c>
      <c r="B122" s="275"/>
      <c r="C122" s="153"/>
      <c r="D122" s="153"/>
      <c r="E122" s="153"/>
      <c r="F122" s="275" t="s">
        <v>149</v>
      </c>
      <c r="G122" s="275"/>
      <c r="H122" s="275"/>
      <c r="I122" s="275"/>
      <c r="J122" s="275"/>
      <c r="K122" s="275"/>
      <c r="L122" s="275"/>
      <c r="M122" s="153"/>
      <c r="N122" s="153"/>
      <c r="O122" s="275" t="s">
        <v>150</v>
      </c>
      <c r="P122" s="275"/>
      <c r="Q122" s="275"/>
      <c r="R122" s="275"/>
      <c r="S122" s="153"/>
      <c r="U122" s="50"/>
    </row>
    <row r="123" spans="1:21" s="9" customFormat="1" ht="15" customHeight="1">
      <c r="A123" s="275" t="s">
        <v>142</v>
      </c>
      <c r="B123" s="275"/>
      <c r="C123" s="153"/>
      <c r="D123" s="153"/>
      <c r="E123" s="153"/>
      <c r="F123" s="275" t="s">
        <v>152</v>
      </c>
      <c r="G123" s="275"/>
      <c r="H123" s="275"/>
      <c r="I123" s="275"/>
      <c r="J123" s="275"/>
      <c r="K123" s="275"/>
      <c r="L123" s="275"/>
      <c r="M123" s="153"/>
      <c r="N123" s="153"/>
      <c r="O123" s="275" t="s">
        <v>151</v>
      </c>
      <c r="P123" s="275"/>
      <c r="Q123" s="275"/>
      <c r="R123" s="275"/>
      <c r="S123" s="153"/>
      <c r="U123" s="50"/>
    </row>
    <row r="124" spans="1:21" s="7" customFormat="1" ht="14.25" customHeight="1">
      <c r="A124" s="153"/>
      <c r="B124" s="153"/>
      <c r="C124" s="98"/>
      <c r="D124" s="275"/>
      <c r="E124" s="275"/>
      <c r="F124" s="275"/>
      <c r="G124" s="98"/>
      <c r="H124" s="98"/>
      <c r="I124" s="276"/>
      <c r="J124" s="276"/>
      <c r="K124" s="276"/>
      <c r="L124" s="276"/>
      <c r="M124" s="276"/>
      <c r="N124" s="276"/>
      <c r="O124" s="275"/>
      <c r="P124" s="275"/>
      <c r="Q124" s="275"/>
      <c r="R124" s="275"/>
      <c r="S124" s="98"/>
      <c r="T124" s="9"/>
      <c r="U124" s="8"/>
    </row>
    <row r="125" spans="1:21" s="7" customFormat="1" ht="19.5" customHeight="1">
      <c r="A125" s="43"/>
      <c r="B125" s="43"/>
      <c r="C125" s="43"/>
      <c r="D125" s="35"/>
      <c r="E125" s="43"/>
      <c r="G125" s="43"/>
      <c r="H125" s="35"/>
      <c r="I125" s="285"/>
      <c r="J125" s="285"/>
      <c r="K125" s="285"/>
      <c r="L125" s="285"/>
      <c r="M125" s="285"/>
      <c r="N125" s="285"/>
      <c r="O125" s="41"/>
      <c r="P125" s="41"/>
      <c r="Q125" s="41"/>
      <c r="R125" s="18"/>
      <c r="S125" s="18"/>
      <c r="T125" s="9"/>
      <c r="U125" s="8"/>
    </row>
    <row r="126" spans="1:21" s="7" customFormat="1" ht="32.25" customHeight="1">
      <c r="A126" s="43"/>
      <c r="B126" s="35"/>
      <c r="C126" s="43"/>
      <c r="D126" s="43"/>
      <c r="E126" s="43"/>
      <c r="G126" s="43"/>
      <c r="H126" s="43"/>
      <c r="J126" s="37"/>
      <c r="K126" s="37"/>
      <c r="L126" s="37"/>
      <c r="M126" s="37"/>
      <c r="N126" s="38"/>
      <c r="O126" s="41"/>
      <c r="P126" s="41"/>
      <c r="Q126" s="41"/>
      <c r="R126" s="18"/>
      <c r="S126" s="18"/>
      <c r="T126" s="9"/>
      <c r="U126" s="8"/>
    </row>
    <row r="127" spans="1:21" s="7" customFormat="1" ht="15" customHeight="1">
      <c r="N127" s="40"/>
      <c r="O127" s="9"/>
      <c r="P127" s="9"/>
      <c r="S127" s="9"/>
      <c r="T127" s="9"/>
      <c r="U127" s="8"/>
    </row>
    <row r="128" spans="1:21" s="7" customFormat="1" ht="15" customHeight="1">
      <c r="A128" s="49"/>
      <c r="B128" s="43"/>
      <c r="C128" s="43"/>
      <c r="D128" s="285"/>
      <c r="E128" s="285"/>
      <c r="F128" s="285"/>
      <c r="G128" s="17"/>
      <c r="H128" s="17"/>
      <c r="I128" s="17"/>
      <c r="J128" s="286"/>
      <c r="K128" s="286"/>
      <c r="L128" s="286"/>
      <c r="M128" s="39"/>
      <c r="N128" s="40"/>
      <c r="O128" s="287"/>
      <c r="P128" s="287"/>
      <c r="Q128" s="20"/>
      <c r="R128" s="18"/>
      <c r="S128" s="18"/>
      <c r="T128" s="9"/>
      <c r="U128" s="8"/>
    </row>
    <row r="129" spans="1:23" s="7" customFormat="1" ht="15" customHeight="1">
      <c r="A129" s="49"/>
      <c r="B129" s="43"/>
      <c r="C129" s="43"/>
      <c r="D129" s="285"/>
      <c r="E129" s="285"/>
      <c r="F129" s="285"/>
      <c r="G129" s="17"/>
      <c r="H129" s="17"/>
      <c r="I129" s="17"/>
      <c r="J129" s="286"/>
      <c r="K129" s="286"/>
      <c r="L129" s="286"/>
      <c r="M129" s="44"/>
      <c r="N129" s="19"/>
      <c r="O129" s="287"/>
      <c r="P129" s="287"/>
      <c r="Q129" s="20"/>
      <c r="R129" s="17"/>
      <c r="S129" s="18"/>
      <c r="T129" s="9"/>
      <c r="U129" s="8"/>
    </row>
    <row r="130" spans="1:23" s="7" customFormat="1" ht="15" customHeight="1">
      <c r="A130" s="9"/>
      <c r="B130" s="9"/>
      <c r="C130" s="9"/>
      <c r="D130" s="9"/>
      <c r="E130" s="9"/>
      <c r="F130" s="9"/>
      <c r="G130" s="9"/>
      <c r="H130" s="9"/>
      <c r="I130" s="9"/>
      <c r="J130" s="9"/>
      <c r="K130" s="9"/>
      <c r="L130" s="9"/>
      <c r="M130" s="9"/>
      <c r="N130" s="21"/>
      <c r="O130" s="283"/>
      <c r="P130" s="283"/>
      <c r="Q130" s="22"/>
      <c r="S130" s="9"/>
      <c r="T130" s="9"/>
      <c r="U130" s="8"/>
    </row>
    <row r="131" spans="1:23" s="7" customFormat="1" ht="15" customHeight="1">
      <c r="A131" s="9"/>
      <c r="B131" s="9"/>
      <c r="C131" s="9"/>
      <c r="D131" s="9"/>
      <c r="E131" s="9"/>
      <c r="F131" s="9"/>
      <c r="G131" s="9"/>
      <c r="H131" s="9"/>
      <c r="I131" s="9"/>
      <c r="J131" s="9"/>
      <c r="K131" s="9"/>
      <c r="L131" s="9"/>
      <c r="M131" s="9"/>
      <c r="N131" s="21"/>
      <c r="O131" s="41"/>
      <c r="P131" s="41"/>
      <c r="Q131" s="41"/>
      <c r="S131" s="9"/>
      <c r="T131" s="9"/>
      <c r="U131" s="8"/>
    </row>
    <row r="132" spans="1:23" ht="15.75">
      <c r="A132" s="284"/>
      <c r="B132" s="284"/>
      <c r="C132" s="284"/>
      <c r="D132" s="284"/>
      <c r="E132" s="284"/>
      <c r="F132" s="284"/>
      <c r="G132" s="284"/>
      <c r="H132" s="284"/>
      <c r="I132" s="284"/>
      <c r="J132" s="284"/>
      <c r="K132" s="284"/>
      <c r="L132" s="284"/>
      <c r="M132" s="284"/>
      <c r="N132" s="284"/>
      <c r="O132" s="284"/>
      <c r="P132" s="284"/>
      <c r="Q132" s="284"/>
      <c r="R132" s="284"/>
      <c r="S132" s="284"/>
      <c r="T132" s="23"/>
    </row>
    <row r="133" spans="1:23">
      <c r="A133" s="23"/>
      <c r="B133" s="23"/>
      <c r="C133" s="23"/>
      <c r="D133" s="23"/>
      <c r="E133" s="23"/>
      <c r="F133" s="23"/>
      <c r="G133" s="23"/>
      <c r="H133" s="25"/>
      <c r="I133" s="25"/>
      <c r="J133" s="25"/>
      <c r="K133" s="25"/>
      <c r="L133" s="25"/>
      <c r="M133" s="25"/>
      <c r="N133" s="25"/>
      <c r="O133" s="26"/>
      <c r="P133" s="26"/>
      <c r="Q133" s="26"/>
      <c r="R133" s="25"/>
      <c r="T133" s="23"/>
    </row>
    <row r="134" spans="1:23" ht="15.75">
      <c r="O134" s="18"/>
      <c r="P134" s="18"/>
      <c r="Q134" s="18"/>
      <c r="T134" s="23"/>
    </row>
    <row r="135" spans="1:23" ht="15.75">
      <c r="F135" s="47"/>
      <c r="J135" s="48"/>
      <c r="O135" s="41"/>
      <c r="P135" s="41"/>
      <c r="Q135" s="41"/>
      <c r="T135" s="23"/>
    </row>
    <row r="136" spans="1:23" ht="15.75">
      <c r="A136" s="23"/>
      <c r="B136" s="23"/>
      <c r="C136" s="23"/>
      <c r="D136" s="23"/>
      <c r="E136" s="23"/>
      <c r="F136" s="23"/>
      <c r="G136" s="23"/>
      <c r="H136" s="25"/>
      <c r="I136" s="25"/>
      <c r="J136" s="25"/>
      <c r="K136" s="25"/>
      <c r="L136" s="25"/>
      <c r="M136" s="25"/>
      <c r="N136" s="25"/>
      <c r="O136" s="41"/>
      <c r="P136" s="41"/>
      <c r="Q136" s="41"/>
      <c r="R136" s="25"/>
      <c r="T136" s="23"/>
    </row>
    <row r="137" spans="1:23">
      <c r="A137" s="23"/>
      <c r="B137" s="23"/>
      <c r="C137" s="23"/>
      <c r="D137" s="23"/>
      <c r="E137" s="23"/>
      <c r="F137" s="23"/>
      <c r="G137" s="23"/>
      <c r="H137" s="25"/>
      <c r="I137" s="25"/>
      <c r="J137" s="25"/>
      <c r="K137" s="25"/>
      <c r="L137" s="25"/>
      <c r="M137" s="25"/>
      <c r="N137" s="25"/>
      <c r="O137" s="26"/>
      <c r="P137" s="26"/>
      <c r="Q137" s="26"/>
      <c r="R137" s="25"/>
      <c r="T137" s="23"/>
    </row>
    <row r="138" spans="1:23" s="24" customFormat="1">
      <c r="A138" s="23"/>
      <c r="B138" s="23"/>
      <c r="C138" s="23"/>
      <c r="D138" s="23"/>
      <c r="E138" s="23"/>
      <c r="F138" s="23"/>
      <c r="G138" s="23"/>
      <c r="H138" s="25"/>
      <c r="I138" s="25"/>
      <c r="J138" s="25"/>
      <c r="K138" s="25"/>
      <c r="L138" s="25"/>
      <c r="M138" s="25"/>
      <c r="N138" s="25"/>
      <c r="O138" s="26"/>
      <c r="P138" s="26"/>
      <c r="Q138" s="26"/>
      <c r="R138" s="25"/>
      <c r="S138" s="27"/>
      <c r="T138" s="23"/>
      <c r="V138" s="6"/>
      <c r="W138" s="6"/>
    </row>
    <row r="139" spans="1:23" s="24" customFormat="1">
      <c r="A139" s="23"/>
      <c r="B139" s="23"/>
      <c r="C139" s="23"/>
      <c r="D139" s="23"/>
      <c r="E139" s="23"/>
      <c r="F139" s="23"/>
      <c r="G139" s="23"/>
      <c r="H139" s="25"/>
      <c r="I139" s="25"/>
      <c r="J139" s="25"/>
      <c r="K139" s="25"/>
      <c r="L139" s="25"/>
      <c r="M139" s="25"/>
      <c r="N139" s="25"/>
      <c r="O139" s="26"/>
      <c r="P139" s="26"/>
      <c r="Q139" s="26"/>
      <c r="R139" s="25"/>
      <c r="S139" s="27"/>
      <c r="T139" s="23"/>
      <c r="V139" s="6"/>
      <c r="W139" s="6"/>
    </row>
    <row r="140" spans="1:23" s="24" customFormat="1">
      <c r="A140" s="23"/>
      <c r="B140" s="23"/>
      <c r="C140" s="23"/>
      <c r="D140" s="23"/>
      <c r="E140" s="23"/>
      <c r="F140" s="23"/>
      <c r="G140" s="23"/>
      <c r="H140" s="25"/>
      <c r="I140" s="25"/>
      <c r="J140" s="25"/>
      <c r="K140" s="25"/>
      <c r="L140" s="25"/>
      <c r="M140" s="25"/>
      <c r="N140" s="25"/>
      <c r="O140" s="26"/>
      <c r="P140" s="26"/>
      <c r="Q140" s="26"/>
      <c r="R140" s="25"/>
      <c r="S140" s="27"/>
      <c r="T140" s="23"/>
      <c r="V140" s="6"/>
      <c r="W140" s="6"/>
    </row>
    <row r="141" spans="1:23" s="24" customFormat="1">
      <c r="A141" s="23"/>
      <c r="B141" s="23"/>
      <c r="C141" s="23"/>
      <c r="D141" s="23"/>
      <c r="E141" s="23"/>
      <c r="F141" s="23"/>
      <c r="G141" s="23"/>
      <c r="H141" s="25"/>
      <c r="I141" s="25"/>
      <c r="J141" s="25"/>
      <c r="K141" s="25"/>
      <c r="L141" s="25"/>
      <c r="M141" s="25"/>
      <c r="N141" s="25"/>
      <c r="O141" s="26"/>
      <c r="P141" s="26"/>
      <c r="Q141" s="26"/>
      <c r="R141" s="25"/>
      <c r="S141" s="27"/>
      <c r="T141" s="23"/>
      <c r="V141" s="6"/>
      <c r="W141" s="6"/>
    </row>
    <row r="142" spans="1:23" s="24" customFormat="1">
      <c r="A142" s="23"/>
      <c r="B142" s="23"/>
      <c r="C142" s="23"/>
      <c r="D142" s="23"/>
      <c r="E142" s="23"/>
      <c r="F142" s="23"/>
      <c r="G142" s="23"/>
      <c r="H142" s="25"/>
      <c r="I142" s="25"/>
      <c r="J142" s="25"/>
      <c r="K142" s="25"/>
      <c r="L142" s="25"/>
      <c r="M142" s="25"/>
      <c r="N142" s="25"/>
      <c r="O142" s="26"/>
      <c r="P142" s="26"/>
      <c r="Q142" s="26"/>
      <c r="R142" s="25"/>
      <c r="S142" s="27"/>
      <c r="T142" s="23"/>
      <c r="V142" s="6"/>
      <c r="W142" s="6"/>
    </row>
    <row r="143" spans="1:23" s="24" customFormat="1">
      <c r="A143" s="23"/>
      <c r="B143" s="23"/>
      <c r="C143" s="23"/>
      <c r="D143" s="23"/>
      <c r="E143" s="23"/>
      <c r="F143" s="23"/>
      <c r="G143" s="23"/>
      <c r="H143" s="25"/>
      <c r="I143" s="25"/>
      <c r="J143" s="25"/>
      <c r="K143" s="25"/>
      <c r="L143" s="25"/>
      <c r="M143" s="25"/>
      <c r="N143" s="25"/>
      <c r="O143" s="26"/>
      <c r="P143" s="26"/>
      <c r="Q143" s="26"/>
      <c r="R143" s="25"/>
      <c r="S143" s="27"/>
      <c r="T143" s="23"/>
      <c r="V143" s="6"/>
      <c r="W143" s="6"/>
    </row>
    <row r="144" spans="1:23" s="24" customFormat="1">
      <c r="A144" s="23"/>
      <c r="B144" s="23"/>
      <c r="C144" s="23"/>
      <c r="D144" s="23"/>
      <c r="E144" s="23"/>
      <c r="F144" s="23"/>
      <c r="G144" s="23"/>
      <c r="H144" s="25"/>
      <c r="I144" s="25"/>
      <c r="J144" s="25"/>
      <c r="K144" s="25"/>
      <c r="L144" s="25"/>
      <c r="M144" s="25"/>
      <c r="N144" s="25"/>
      <c r="O144" s="26"/>
      <c r="P144" s="26"/>
      <c r="Q144" s="26"/>
      <c r="R144" s="25"/>
      <c r="S144" s="27"/>
      <c r="T144" s="23"/>
      <c r="V144" s="6"/>
      <c r="W144" s="6"/>
    </row>
    <row r="145" spans="1:23" s="24" customFormat="1">
      <c r="A145" s="23"/>
      <c r="B145" s="23"/>
      <c r="C145" s="23"/>
      <c r="D145" s="23"/>
      <c r="E145" s="23"/>
      <c r="F145" s="23"/>
      <c r="G145" s="23"/>
      <c r="H145" s="25"/>
      <c r="I145" s="25"/>
      <c r="J145" s="25"/>
      <c r="K145" s="25"/>
      <c r="L145" s="25"/>
      <c r="M145" s="25"/>
      <c r="N145" s="25"/>
      <c r="O145" s="26"/>
      <c r="P145" s="26"/>
      <c r="Q145" s="26"/>
      <c r="R145" s="25"/>
      <c r="S145" s="27"/>
      <c r="T145" s="23"/>
      <c r="V145" s="6"/>
      <c r="W145" s="6"/>
    </row>
    <row r="146" spans="1:23" s="24" customFormat="1">
      <c r="A146" s="23"/>
      <c r="B146" s="23"/>
      <c r="C146" s="23"/>
      <c r="D146" s="23"/>
      <c r="E146" s="23"/>
      <c r="F146" s="23"/>
      <c r="G146" s="23"/>
      <c r="H146" s="25"/>
      <c r="I146" s="25"/>
      <c r="J146" s="25"/>
      <c r="K146" s="25"/>
      <c r="L146" s="25"/>
      <c r="M146" s="25"/>
      <c r="N146" s="25"/>
      <c r="O146" s="26"/>
      <c r="P146" s="26"/>
      <c r="Q146" s="26"/>
      <c r="R146" s="25"/>
      <c r="S146" s="27"/>
      <c r="T146" s="23"/>
      <c r="V146" s="6"/>
      <c r="W146" s="6"/>
    </row>
    <row r="147" spans="1:23" s="24" customFormat="1">
      <c r="A147" s="23"/>
      <c r="B147" s="23"/>
      <c r="C147" s="23"/>
      <c r="D147" s="23"/>
      <c r="E147" s="23"/>
      <c r="F147" s="23"/>
      <c r="G147" s="23"/>
      <c r="H147" s="25"/>
      <c r="I147" s="25"/>
      <c r="J147" s="25"/>
      <c r="K147" s="25"/>
      <c r="L147" s="25"/>
      <c r="M147" s="25"/>
      <c r="N147" s="25"/>
      <c r="O147" s="26"/>
      <c r="P147" s="26"/>
      <c r="Q147" s="26"/>
      <c r="R147" s="25"/>
      <c r="S147" s="27"/>
      <c r="T147" s="23"/>
      <c r="V147" s="6"/>
      <c r="W147" s="6"/>
    </row>
    <row r="148" spans="1:23" s="24" customFormat="1">
      <c r="A148" s="23"/>
      <c r="B148" s="23"/>
      <c r="C148" s="23"/>
      <c r="D148" s="23"/>
      <c r="E148" s="23"/>
      <c r="F148" s="23"/>
      <c r="G148" s="23"/>
      <c r="H148" s="25"/>
      <c r="I148" s="25"/>
      <c r="J148" s="25"/>
      <c r="K148" s="25"/>
      <c r="L148" s="25"/>
      <c r="M148" s="25"/>
      <c r="N148" s="25"/>
      <c r="O148" s="26"/>
      <c r="P148" s="26"/>
      <c r="Q148" s="26"/>
      <c r="R148" s="25"/>
      <c r="S148" s="27"/>
      <c r="T148" s="23"/>
      <c r="V148" s="6"/>
      <c r="W148" s="6"/>
    </row>
    <row r="149" spans="1:23" s="24" customFormat="1">
      <c r="A149" s="23"/>
      <c r="B149" s="23"/>
      <c r="C149" s="23"/>
      <c r="D149" s="23"/>
      <c r="E149" s="23"/>
      <c r="F149" s="23"/>
      <c r="G149" s="23"/>
      <c r="H149" s="25"/>
      <c r="I149" s="25"/>
      <c r="J149" s="25"/>
      <c r="K149" s="25"/>
      <c r="L149" s="25"/>
      <c r="M149" s="25"/>
      <c r="N149" s="25"/>
      <c r="O149" s="26"/>
      <c r="P149" s="26"/>
      <c r="Q149" s="26"/>
      <c r="R149" s="25"/>
      <c r="S149" s="27"/>
      <c r="T149" s="23"/>
      <c r="V149" s="6"/>
      <c r="W149" s="6"/>
    </row>
    <row r="150" spans="1:23" s="24" customFormat="1">
      <c r="A150" s="23"/>
      <c r="B150" s="23"/>
      <c r="C150" s="23"/>
      <c r="D150" s="23"/>
      <c r="E150" s="23"/>
      <c r="F150" s="23"/>
      <c r="G150" s="23"/>
      <c r="H150" s="25"/>
      <c r="I150" s="25"/>
      <c r="J150" s="25"/>
      <c r="K150" s="25"/>
      <c r="L150" s="25"/>
      <c r="M150" s="25"/>
      <c r="N150" s="25"/>
      <c r="O150" s="26"/>
      <c r="P150" s="26"/>
      <c r="Q150" s="26"/>
      <c r="R150" s="25"/>
      <c r="S150" s="27"/>
      <c r="T150" s="23"/>
      <c r="V150" s="6"/>
      <c r="W150" s="6"/>
    </row>
    <row r="151" spans="1:23" s="24" customFormat="1">
      <c r="A151" s="23"/>
      <c r="B151" s="23"/>
      <c r="C151" s="23"/>
      <c r="D151" s="23"/>
      <c r="E151" s="23"/>
      <c r="F151" s="23"/>
      <c r="G151" s="23"/>
      <c r="H151" s="25"/>
      <c r="I151" s="25"/>
      <c r="J151" s="25"/>
      <c r="K151" s="25"/>
      <c r="L151" s="25"/>
      <c r="M151" s="25"/>
      <c r="N151" s="25"/>
      <c r="O151" s="26"/>
      <c r="P151" s="26"/>
      <c r="Q151" s="26"/>
      <c r="R151" s="25"/>
      <c r="S151" s="27"/>
      <c r="T151" s="23"/>
      <c r="V151" s="6"/>
      <c r="W151" s="6"/>
    </row>
  </sheetData>
  <mergeCells count="43">
    <mergeCell ref="O130:P130"/>
    <mergeCell ref="A132:S132"/>
    <mergeCell ref="I125:N125"/>
    <mergeCell ref="D128:F128"/>
    <mergeCell ref="J128:L128"/>
    <mergeCell ref="O128:P128"/>
    <mergeCell ref="D129:F129"/>
    <mergeCell ref="J129:L129"/>
    <mergeCell ref="O129:P129"/>
    <mergeCell ref="N110:Q110"/>
    <mergeCell ref="N111:Q111"/>
    <mergeCell ref="N112:Q112"/>
    <mergeCell ref="N113:Q113"/>
    <mergeCell ref="A115:S115"/>
    <mergeCell ref="N89:Q89"/>
    <mergeCell ref="N91:Q91"/>
    <mergeCell ref="N103:Q103"/>
    <mergeCell ref="N105:Q105"/>
    <mergeCell ref="N109:Q109"/>
    <mergeCell ref="A75:R75"/>
    <mergeCell ref="A77:L77"/>
    <mergeCell ref="A78:L78"/>
    <mergeCell ref="N78:Q78"/>
    <mergeCell ref="B80:F80"/>
    <mergeCell ref="H80:L80"/>
    <mergeCell ref="A1:S1"/>
    <mergeCell ref="A2:S2"/>
    <mergeCell ref="A3:S3"/>
    <mergeCell ref="A4:S4"/>
    <mergeCell ref="B7:F7"/>
    <mergeCell ref="H7:L7"/>
    <mergeCell ref="O122:R122"/>
    <mergeCell ref="O123:R123"/>
    <mergeCell ref="O124:R124"/>
    <mergeCell ref="F117:L118"/>
    <mergeCell ref="A122:B122"/>
    <mergeCell ref="A123:B123"/>
    <mergeCell ref="F122:L122"/>
    <mergeCell ref="F123:L123"/>
    <mergeCell ref="D124:F124"/>
    <mergeCell ref="I124:N124"/>
    <mergeCell ref="A117:B118"/>
    <mergeCell ref="O117:R118"/>
  </mergeCells>
  <printOptions verticalCentered="1"/>
  <pageMargins left="0" right="0" top="0.39370078740157483" bottom="0" header="0.23622047244094491" footer="3.937007874015748E-2"/>
  <pageSetup paperSize="9" scale="37" fitToHeight="0"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dimension ref="A1:W120"/>
  <sheetViews>
    <sheetView tabSelected="1" view="pageBreakPreview" topLeftCell="A34" zoomScale="80" zoomScaleNormal="75" zoomScaleSheetLayoutView="80" workbookViewId="0">
      <selection activeCell="A72" sqref="A72"/>
    </sheetView>
  </sheetViews>
  <sheetFormatPr defaultRowHeight="12.75"/>
  <cols>
    <col min="1" max="1" width="60.5703125" style="173" customWidth="1"/>
    <col min="2" max="2" width="19.42578125" style="173" bestFit="1" customWidth="1"/>
    <col min="3" max="3" width="1.5703125" style="173" customWidth="1"/>
    <col min="4" max="4" width="18.5703125" style="173" customWidth="1"/>
    <col min="5" max="5" width="1.28515625" style="173" customWidth="1"/>
    <col min="6" max="6" width="19.42578125" style="173" bestFit="1" customWidth="1"/>
    <col min="7" max="7" width="1.28515625" style="173" customWidth="1"/>
    <col min="8" max="8" width="19.42578125" style="233" bestFit="1" customWidth="1"/>
    <col min="9" max="9" width="1.7109375" style="233" customWidth="1"/>
    <col min="10" max="10" width="17.28515625" style="233" customWidth="1"/>
    <col min="11" max="11" width="1.7109375" style="233" customWidth="1"/>
    <col min="12" max="12" width="22.7109375" style="233" bestFit="1" customWidth="1"/>
    <col min="13" max="13" width="1.140625" style="233" customWidth="1"/>
    <col min="14" max="14" width="1.28515625" style="233" customWidth="1"/>
    <col min="15" max="15" width="58.28515625" style="243" customWidth="1"/>
    <col min="16" max="16" width="19.42578125" style="243" bestFit="1" customWidth="1"/>
    <col min="17" max="17" width="2.5703125" style="243" customWidth="1"/>
    <col min="18" max="18" width="19.42578125" style="233" bestFit="1" customWidth="1"/>
    <col min="19" max="19" width="0.85546875" style="241" customWidth="1"/>
    <col min="20" max="20" width="11.7109375" style="173" customWidth="1"/>
    <col min="21" max="21" width="7.85546875" style="169" customWidth="1"/>
    <col min="22" max="22" width="16.85546875" style="173" customWidth="1"/>
    <col min="23" max="23" width="16.140625" style="173" customWidth="1"/>
    <col min="24" max="24" width="14.85546875" style="173" bestFit="1" customWidth="1"/>
    <col min="25" max="16384" width="9.140625" style="173"/>
  </cols>
  <sheetData>
    <row r="1" spans="1:21" ht="21.75" customHeight="1">
      <c r="A1" s="288" t="s">
        <v>154</v>
      </c>
      <c r="B1" s="288"/>
      <c r="C1" s="288"/>
      <c r="D1" s="288"/>
      <c r="E1" s="288"/>
      <c r="F1" s="288"/>
      <c r="G1" s="288"/>
      <c r="H1" s="288"/>
      <c r="I1" s="288"/>
      <c r="J1" s="288"/>
      <c r="K1" s="288"/>
      <c r="L1" s="288"/>
      <c r="M1" s="288"/>
      <c r="N1" s="288"/>
      <c r="O1" s="288"/>
      <c r="P1" s="288"/>
      <c r="Q1" s="288"/>
      <c r="R1" s="288"/>
      <c r="S1" s="288"/>
    </row>
    <row r="2" spans="1:21" ht="17.25" customHeight="1">
      <c r="A2" s="288" t="s">
        <v>155</v>
      </c>
      <c r="B2" s="288"/>
      <c r="C2" s="288"/>
      <c r="D2" s="288"/>
      <c r="E2" s="288"/>
      <c r="F2" s="288"/>
      <c r="G2" s="288"/>
      <c r="H2" s="288"/>
      <c r="I2" s="288"/>
      <c r="J2" s="288"/>
      <c r="K2" s="288"/>
      <c r="L2" s="288"/>
      <c r="M2" s="288"/>
      <c r="N2" s="288"/>
      <c r="O2" s="288"/>
      <c r="P2" s="288"/>
      <c r="Q2" s="288"/>
      <c r="R2" s="288"/>
      <c r="S2" s="288"/>
    </row>
    <row r="3" spans="1:21" ht="16.5" customHeight="1">
      <c r="A3" s="288" t="s">
        <v>156</v>
      </c>
      <c r="B3" s="288"/>
      <c r="C3" s="288"/>
      <c r="D3" s="288"/>
      <c r="E3" s="288"/>
      <c r="F3" s="288"/>
      <c r="G3" s="288"/>
      <c r="H3" s="288"/>
      <c r="I3" s="288"/>
      <c r="J3" s="288"/>
      <c r="K3" s="288"/>
      <c r="L3" s="288"/>
      <c r="M3" s="288"/>
      <c r="N3" s="288"/>
      <c r="O3" s="288"/>
      <c r="P3" s="288"/>
      <c r="Q3" s="288"/>
      <c r="R3" s="288"/>
      <c r="S3" s="288"/>
    </row>
    <row r="4" spans="1:21" ht="19.5" customHeight="1">
      <c r="A4" s="174" t="s">
        <v>0</v>
      </c>
      <c r="B4" s="174"/>
      <c r="C4" s="174"/>
      <c r="D4" s="174"/>
      <c r="E4" s="174"/>
      <c r="F4" s="174"/>
      <c r="G4" s="174"/>
      <c r="H4" s="175"/>
      <c r="I4" s="175"/>
      <c r="J4" s="175"/>
      <c r="K4" s="175"/>
      <c r="L4" s="175"/>
      <c r="M4" s="170"/>
      <c r="N4" s="170"/>
      <c r="O4" s="176" t="s">
        <v>1</v>
      </c>
      <c r="P4" s="176"/>
      <c r="Q4" s="176"/>
      <c r="R4" s="177"/>
      <c r="S4" s="178"/>
    </row>
    <row r="5" spans="1:21" ht="17.25" customHeight="1">
      <c r="A5" s="174"/>
      <c r="B5" s="174"/>
      <c r="C5" s="174"/>
      <c r="D5" s="174"/>
      <c r="E5" s="174"/>
      <c r="F5" s="174"/>
      <c r="G5" s="174"/>
      <c r="H5" s="175"/>
      <c r="I5" s="175"/>
      <c r="J5" s="175"/>
      <c r="K5" s="175"/>
      <c r="L5" s="175"/>
      <c r="M5" s="170"/>
      <c r="N5" s="170"/>
      <c r="O5" s="176"/>
      <c r="P5" s="179" t="s">
        <v>2</v>
      </c>
      <c r="Q5" s="176"/>
      <c r="R5" s="179" t="s">
        <v>2</v>
      </c>
      <c r="S5" s="178"/>
    </row>
    <row r="6" spans="1:21" s="168" customFormat="1" ht="18" customHeight="1">
      <c r="A6" s="180"/>
      <c r="B6" s="289" t="s">
        <v>158</v>
      </c>
      <c r="C6" s="289"/>
      <c r="D6" s="289"/>
      <c r="E6" s="289"/>
      <c r="F6" s="289"/>
      <c r="G6" s="181"/>
      <c r="H6" s="289" t="s">
        <v>157</v>
      </c>
      <c r="I6" s="289"/>
      <c r="J6" s="289"/>
      <c r="K6" s="289"/>
      <c r="L6" s="289"/>
      <c r="M6" s="178"/>
      <c r="N6" s="170"/>
      <c r="O6" s="182"/>
      <c r="P6" s="179" t="s">
        <v>64</v>
      </c>
      <c r="Q6" s="182"/>
      <c r="R6" s="179" t="s">
        <v>72</v>
      </c>
      <c r="S6" s="183"/>
      <c r="U6" s="169"/>
    </row>
    <row r="7" spans="1:21" ht="29.25" customHeight="1">
      <c r="A7" s="184"/>
      <c r="B7" s="185" t="s">
        <v>3</v>
      </c>
      <c r="C7" s="186"/>
      <c r="D7" s="187" t="s">
        <v>4</v>
      </c>
      <c r="E7" s="178"/>
      <c r="F7" s="185" t="s">
        <v>5</v>
      </c>
      <c r="G7" s="188"/>
      <c r="H7" s="185" t="s">
        <v>3</v>
      </c>
      <c r="I7" s="186"/>
      <c r="J7" s="187" t="s">
        <v>4</v>
      </c>
      <c r="K7" s="178"/>
      <c r="L7" s="185" t="s">
        <v>5</v>
      </c>
      <c r="M7" s="178"/>
      <c r="N7" s="170"/>
      <c r="O7" s="189"/>
      <c r="P7" s="245" t="s">
        <v>159</v>
      </c>
      <c r="Q7" s="189"/>
      <c r="R7" s="190" t="s">
        <v>113</v>
      </c>
      <c r="S7" s="170"/>
      <c r="T7" s="191"/>
    </row>
    <row r="8" spans="1:21" ht="15" customHeight="1">
      <c r="A8" s="205" t="s">
        <v>10</v>
      </c>
      <c r="B8" s="205"/>
      <c r="C8" s="205"/>
      <c r="D8" s="205"/>
      <c r="E8" s="205"/>
      <c r="F8" s="205"/>
      <c r="G8" s="205"/>
      <c r="H8" s="200"/>
      <c r="I8" s="200"/>
      <c r="J8" s="200"/>
      <c r="K8" s="201"/>
      <c r="L8" s="193"/>
      <c r="M8" s="170"/>
      <c r="N8" s="170"/>
      <c r="O8" s="192" t="s">
        <v>7</v>
      </c>
      <c r="P8" s="192"/>
      <c r="Q8" s="192"/>
      <c r="R8" s="181"/>
      <c r="S8" s="170"/>
      <c r="T8" s="191"/>
      <c r="U8" s="173"/>
    </row>
    <row r="9" spans="1:21" ht="15" customHeight="1">
      <c r="A9" s="205"/>
      <c r="B9" s="205"/>
      <c r="C9" s="205"/>
      <c r="D9" s="205"/>
      <c r="E9" s="205"/>
      <c r="F9" s="205"/>
      <c r="G9" s="205"/>
      <c r="H9" s="200"/>
      <c r="I9" s="200"/>
      <c r="J9" s="200"/>
      <c r="K9" s="201"/>
      <c r="L9" s="193"/>
      <c r="M9" s="172"/>
      <c r="N9" s="170"/>
      <c r="O9" s="194"/>
      <c r="P9" s="194"/>
      <c r="Q9" s="194"/>
      <c r="R9" s="195"/>
      <c r="S9" s="195"/>
      <c r="T9" s="191"/>
      <c r="U9" s="173"/>
    </row>
    <row r="10" spans="1:21" ht="15" customHeight="1" thickBot="1">
      <c r="A10" s="208" t="s">
        <v>11</v>
      </c>
      <c r="B10" s="208"/>
      <c r="C10" s="208"/>
      <c r="D10" s="208"/>
      <c r="E10" s="208"/>
      <c r="F10" s="208"/>
      <c r="G10" s="208"/>
      <c r="H10" s="200"/>
      <c r="I10" s="200"/>
      <c r="J10" s="200"/>
      <c r="K10" s="201"/>
      <c r="L10" s="200"/>
      <c r="M10" s="197"/>
      <c r="N10" s="170"/>
      <c r="O10" s="198" t="s">
        <v>9</v>
      </c>
      <c r="P10" s="199">
        <v>185769.22</v>
      </c>
      <c r="Q10" s="198"/>
      <c r="R10" s="199">
        <v>185769.22</v>
      </c>
      <c r="S10" s="172"/>
      <c r="T10" s="191"/>
      <c r="U10" s="173"/>
    </row>
    <row r="11" spans="1:21" ht="15" customHeight="1">
      <c r="A11" s="177" t="s">
        <v>20</v>
      </c>
      <c r="B11" s="193">
        <v>185769.22</v>
      </c>
      <c r="C11" s="193"/>
      <c r="D11" s="193">
        <v>7430.77</v>
      </c>
      <c r="E11" s="201"/>
      <c r="F11" s="193">
        <f t="shared" ref="F11" si="0">B11-D11</f>
        <v>178338.45</v>
      </c>
      <c r="G11" s="177"/>
      <c r="H11" s="193">
        <v>185769.22</v>
      </c>
      <c r="I11" s="193"/>
      <c r="J11" s="193"/>
      <c r="K11" s="201"/>
      <c r="L11" s="193">
        <f>H11-J11</f>
        <v>185769.22</v>
      </c>
      <c r="M11" s="201"/>
      <c r="N11" s="170"/>
      <c r="O11" s="202"/>
      <c r="P11" s="202"/>
      <c r="Q11" s="202"/>
      <c r="R11" s="203"/>
      <c r="S11" s="204"/>
      <c r="T11" s="191"/>
      <c r="U11" s="173"/>
    </row>
    <row r="12" spans="1:21" ht="15" customHeight="1" thickBot="1">
      <c r="A12" s="205" t="s">
        <v>31</v>
      </c>
      <c r="B12" s="196">
        <f>SUM(B11:B11)</f>
        <v>185769.22</v>
      </c>
      <c r="C12" s="218"/>
      <c r="D12" s="196">
        <f>SUM(D11:D11)</f>
        <v>7430.77</v>
      </c>
      <c r="E12" s="217"/>
      <c r="F12" s="196">
        <f>SUM(F11:F11)</f>
        <v>178338.45</v>
      </c>
      <c r="G12" s="205"/>
      <c r="H12" s="196">
        <f>SUM(H11:H11)</f>
        <v>185769.22</v>
      </c>
      <c r="I12" s="218"/>
      <c r="J12" s="196">
        <f>SUM(J11:J11)</f>
        <v>0</v>
      </c>
      <c r="K12" s="217"/>
      <c r="L12" s="196">
        <f>SUM(L11:L11)</f>
        <v>185769.22</v>
      </c>
      <c r="M12" s="201"/>
      <c r="N12" s="201"/>
      <c r="O12" s="215" t="s">
        <v>22</v>
      </c>
      <c r="P12" s="177"/>
      <c r="Q12" s="177"/>
      <c r="R12" s="206"/>
      <c r="S12" s="206"/>
      <c r="T12" s="207"/>
    </row>
    <row r="13" spans="1:21" ht="15" customHeight="1" thickTop="1">
      <c r="A13" s="177"/>
      <c r="B13" s="177"/>
      <c r="C13" s="177"/>
      <c r="D13" s="177"/>
      <c r="E13" s="177"/>
      <c r="F13" s="177"/>
      <c r="G13" s="177"/>
      <c r="H13" s="177"/>
      <c r="I13" s="177"/>
      <c r="J13" s="177"/>
      <c r="K13" s="177"/>
      <c r="L13" s="177"/>
      <c r="M13" s="201"/>
      <c r="N13" s="201"/>
      <c r="O13" s="202" t="s">
        <v>180</v>
      </c>
      <c r="P13" s="171">
        <f>P54</f>
        <v>-8800.42</v>
      </c>
      <c r="Q13" s="177"/>
      <c r="R13" s="177"/>
      <c r="S13" s="173"/>
      <c r="U13" s="173"/>
    </row>
    <row r="14" spans="1:21" ht="15" customHeight="1">
      <c r="A14" s="177"/>
      <c r="B14" s="177"/>
      <c r="C14" s="177"/>
      <c r="D14" s="177"/>
      <c r="E14" s="177"/>
      <c r="F14" s="177"/>
      <c r="G14" s="177"/>
      <c r="H14" s="177"/>
      <c r="I14" s="177"/>
      <c r="J14" s="177"/>
      <c r="K14" s="177"/>
      <c r="L14" s="177"/>
      <c r="M14" s="201"/>
      <c r="N14" s="201"/>
      <c r="O14" s="243" t="s">
        <v>178</v>
      </c>
      <c r="P14" s="216">
        <v>1526.38</v>
      </c>
      <c r="Q14" s="177"/>
      <c r="R14" s="216">
        <v>1526.38</v>
      </c>
      <c r="S14" s="173"/>
      <c r="U14" s="173"/>
    </row>
    <row r="15" spans="1:21" ht="15" customHeight="1" thickBot="1">
      <c r="A15" s="205" t="s">
        <v>160</v>
      </c>
      <c r="B15" s="221"/>
      <c r="C15" s="205"/>
      <c r="D15" s="205"/>
      <c r="E15" s="205"/>
      <c r="F15" s="196">
        <f>F11</f>
        <v>178338.45</v>
      </c>
      <c r="G15" s="205"/>
      <c r="H15" s="222"/>
      <c r="I15" s="201"/>
      <c r="J15" s="172"/>
      <c r="K15" s="201"/>
      <c r="L15" s="196">
        <f>L12</f>
        <v>185769.22</v>
      </c>
      <c r="M15" s="201"/>
      <c r="N15" s="201"/>
      <c r="P15" s="196">
        <f>P13+P14</f>
        <v>-7274.04</v>
      </c>
      <c r="Q15" s="202"/>
      <c r="R15" s="196">
        <f>R14</f>
        <v>1526.38</v>
      </c>
      <c r="S15" s="173"/>
      <c r="U15" s="173"/>
    </row>
    <row r="16" spans="1:21" ht="15" customHeight="1" thickTop="1">
      <c r="A16" s="205"/>
      <c r="B16" s="221"/>
      <c r="C16" s="205"/>
      <c r="D16" s="205"/>
      <c r="E16" s="205"/>
      <c r="F16" s="203"/>
      <c r="G16" s="205"/>
      <c r="H16" s="222"/>
      <c r="I16" s="201"/>
      <c r="J16" s="172"/>
      <c r="K16" s="201"/>
      <c r="L16" s="203"/>
      <c r="M16" s="201"/>
      <c r="N16" s="201"/>
      <c r="O16" s="177"/>
      <c r="P16" s="177"/>
      <c r="Q16" s="177"/>
      <c r="R16" s="177"/>
      <c r="S16" s="173"/>
      <c r="U16" s="173"/>
    </row>
    <row r="17" spans="1:21" ht="15" customHeight="1">
      <c r="A17" s="205"/>
      <c r="B17" s="221"/>
      <c r="C17" s="205"/>
      <c r="D17" s="205"/>
      <c r="E17" s="205"/>
      <c r="F17" s="203"/>
      <c r="G17" s="205"/>
      <c r="H17" s="222"/>
      <c r="I17" s="201"/>
      <c r="J17" s="172"/>
      <c r="K17" s="201"/>
      <c r="L17" s="203"/>
      <c r="M17" s="201"/>
      <c r="N17" s="201"/>
      <c r="O17" s="192" t="s">
        <v>30</v>
      </c>
      <c r="P17" s="192"/>
      <c r="Q17" s="177"/>
      <c r="R17" s="177"/>
      <c r="S17" s="173"/>
      <c r="U17" s="173"/>
    </row>
    <row r="18" spans="1:21" ht="15" customHeight="1" thickBot="1">
      <c r="A18" s="205"/>
      <c r="B18" s="221"/>
      <c r="C18" s="205"/>
      <c r="D18" s="205"/>
      <c r="E18" s="205"/>
      <c r="F18" s="203"/>
      <c r="G18" s="205"/>
      <c r="H18" s="222"/>
      <c r="I18" s="201"/>
      <c r="J18" s="172"/>
      <c r="K18" s="201"/>
      <c r="L18" s="203"/>
      <c r="M18" s="172"/>
      <c r="N18" s="211"/>
      <c r="O18" s="192" t="s">
        <v>162</v>
      </c>
      <c r="P18" s="213">
        <f>P10+P15</f>
        <v>178495.18</v>
      </c>
      <c r="Q18" s="177"/>
      <c r="R18" s="213">
        <f>R10+R15</f>
        <v>187295.6</v>
      </c>
      <c r="S18" s="173"/>
      <c r="U18" s="173"/>
    </row>
    <row r="19" spans="1:21" ht="15" customHeight="1" thickTop="1">
      <c r="A19" s="205"/>
      <c r="B19" s="221"/>
      <c r="C19" s="205"/>
      <c r="D19" s="205"/>
      <c r="E19" s="205"/>
      <c r="F19" s="203"/>
      <c r="G19" s="205"/>
      <c r="H19" s="222"/>
      <c r="I19" s="201"/>
      <c r="J19" s="172"/>
      <c r="K19" s="201"/>
      <c r="L19" s="203"/>
      <c r="M19" s="172"/>
      <c r="N19" s="200"/>
      <c r="O19" s="192"/>
      <c r="P19" s="203"/>
      <c r="Q19" s="177"/>
      <c r="R19" s="203"/>
      <c r="S19" s="173"/>
      <c r="U19" s="173"/>
    </row>
    <row r="20" spans="1:21" ht="15" customHeight="1">
      <c r="A20" s="205"/>
      <c r="B20" s="221"/>
      <c r="C20" s="205"/>
      <c r="D20" s="205"/>
      <c r="E20" s="205"/>
      <c r="F20" s="203"/>
      <c r="G20" s="205"/>
      <c r="H20" s="222"/>
      <c r="I20" s="201"/>
      <c r="J20" s="172"/>
      <c r="K20" s="201"/>
      <c r="L20" s="203"/>
      <c r="M20" s="172"/>
      <c r="N20" s="211"/>
      <c r="O20" s="192"/>
      <c r="P20" s="203"/>
      <c r="Q20" s="177"/>
      <c r="R20" s="203"/>
      <c r="S20" s="173"/>
      <c r="U20" s="173"/>
    </row>
    <row r="21" spans="1:21" ht="15" customHeight="1">
      <c r="A21" s="177"/>
      <c r="B21" s="177"/>
      <c r="C21" s="177"/>
      <c r="D21" s="171"/>
      <c r="E21" s="177"/>
      <c r="F21" s="177"/>
      <c r="G21" s="177"/>
      <c r="H21" s="177"/>
      <c r="I21" s="177"/>
      <c r="J21" s="177"/>
      <c r="K21" s="177"/>
      <c r="L21" s="177"/>
      <c r="M21" s="172"/>
      <c r="N21" s="211"/>
      <c r="O21" s="192"/>
      <c r="P21" s="203"/>
      <c r="Q21" s="177"/>
      <c r="R21" s="203"/>
      <c r="S21" s="206"/>
      <c r="T21" s="207"/>
    </row>
    <row r="22" spans="1:21" ht="15" customHeight="1">
      <c r="A22" s="205" t="s">
        <v>37</v>
      </c>
      <c r="B22" s="205"/>
      <c r="C22" s="205"/>
      <c r="D22" s="205"/>
      <c r="E22" s="205"/>
      <c r="F22" s="205"/>
      <c r="G22" s="205"/>
      <c r="H22" s="177"/>
      <c r="I22" s="177"/>
      <c r="J22" s="177"/>
      <c r="K22" s="177"/>
      <c r="L22" s="177"/>
      <c r="M22" s="172"/>
      <c r="N22" s="211"/>
      <c r="O22" s="192" t="s">
        <v>35</v>
      </c>
      <c r="P22" s="177"/>
      <c r="Q22" s="177"/>
      <c r="R22" s="177"/>
      <c r="S22" s="206"/>
      <c r="T22" s="207"/>
    </row>
    <row r="23" spans="1:21" ht="15" customHeight="1">
      <c r="A23" s="223" t="s">
        <v>42</v>
      </c>
      <c r="B23" s="223"/>
      <c r="C23" s="223"/>
      <c r="D23" s="223"/>
      <c r="E23" s="223"/>
      <c r="F23" s="223"/>
      <c r="G23" s="223"/>
      <c r="H23" s="205"/>
      <c r="I23" s="177"/>
      <c r="J23" s="177"/>
      <c r="K23" s="177"/>
      <c r="L23" s="177"/>
      <c r="M23" s="172"/>
      <c r="N23" s="211"/>
      <c r="O23" s="215" t="s">
        <v>41</v>
      </c>
      <c r="P23" s="215"/>
      <c r="Q23" s="215"/>
      <c r="R23" s="203"/>
      <c r="S23" s="217"/>
      <c r="T23" s="207"/>
    </row>
    <row r="24" spans="1:21" ht="15" customHeight="1">
      <c r="A24" s="177" t="s">
        <v>44</v>
      </c>
      <c r="B24" s="177"/>
      <c r="C24" s="177"/>
      <c r="D24" s="193"/>
      <c r="E24" s="177"/>
      <c r="F24" s="209"/>
      <c r="G24" s="177"/>
      <c r="H24" s="201"/>
      <c r="I24" s="201"/>
      <c r="J24" s="193"/>
      <c r="K24" s="177"/>
      <c r="L24" s="209"/>
      <c r="M24" s="172"/>
      <c r="N24" s="211"/>
      <c r="O24" s="202" t="s">
        <v>43</v>
      </c>
      <c r="P24" s="210">
        <v>0</v>
      </c>
      <c r="Q24" s="202"/>
      <c r="R24" s="210">
        <v>0</v>
      </c>
      <c r="S24" s="217"/>
      <c r="T24" s="207"/>
    </row>
    <row r="25" spans="1:21" ht="15" customHeight="1">
      <c r="A25" s="177" t="s">
        <v>125</v>
      </c>
      <c r="B25" s="177"/>
      <c r="C25" s="177"/>
      <c r="D25" s="209"/>
      <c r="E25" s="177"/>
      <c r="F25" s="177"/>
      <c r="G25" s="177"/>
      <c r="H25" s="201"/>
      <c r="I25" s="201"/>
      <c r="J25" s="209"/>
      <c r="K25" s="177"/>
      <c r="L25" s="177"/>
      <c r="M25" s="171"/>
      <c r="N25" s="211"/>
      <c r="O25" s="177" t="s">
        <v>45</v>
      </c>
      <c r="P25" s="210">
        <v>0</v>
      </c>
      <c r="Q25" s="177"/>
      <c r="R25" s="210">
        <v>0</v>
      </c>
      <c r="S25" s="173"/>
      <c r="U25" s="173"/>
    </row>
    <row r="26" spans="1:21" ht="15" customHeight="1">
      <c r="A26" s="225" t="s">
        <v>46</v>
      </c>
      <c r="B26" s="225"/>
      <c r="C26" s="225"/>
      <c r="D26" s="209"/>
      <c r="E26" s="193"/>
      <c r="F26" s="193">
        <f>D25-D26</f>
        <v>0</v>
      </c>
      <c r="G26" s="225"/>
      <c r="H26" s="193"/>
      <c r="I26" s="193"/>
      <c r="J26" s="209"/>
      <c r="K26" s="193">
        <f>584555.49</f>
        <v>584555.49</v>
      </c>
      <c r="L26" s="193">
        <f>J25-J26</f>
        <v>0</v>
      </c>
      <c r="M26" s="172"/>
      <c r="N26" s="211"/>
      <c r="O26" s="177" t="s">
        <v>66</v>
      </c>
      <c r="P26" s="210">
        <v>0</v>
      </c>
      <c r="Q26" s="177"/>
      <c r="R26" s="210">
        <v>0</v>
      </c>
      <c r="S26" s="173"/>
      <c r="U26" s="173"/>
    </row>
    <row r="27" spans="1:21" ht="15" customHeight="1">
      <c r="A27" s="177" t="s">
        <v>48</v>
      </c>
      <c r="B27" s="171"/>
      <c r="C27" s="177"/>
      <c r="D27" s="209"/>
      <c r="E27" s="201"/>
      <c r="F27" s="209"/>
      <c r="G27" s="177"/>
      <c r="H27" s="226"/>
      <c r="I27" s="201"/>
      <c r="J27" s="209"/>
      <c r="K27" s="201"/>
      <c r="L27" s="209"/>
      <c r="M27" s="172"/>
      <c r="N27" s="211"/>
      <c r="O27" s="224" t="s">
        <v>47</v>
      </c>
      <c r="P27" s="246">
        <v>0</v>
      </c>
      <c r="Q27" s="177"/>
      <c r="R27" s="246">
        <v>0</v>
      </c>
      <c r="S27" s="173"/>
      <c r="U27" s="173"/>
    </row>
    <row r="28" spans="1:21" ht="15" customHeight="1">
      <c r="A28" s="177" t="s">
        <v>126</v>
      </c>
      <c r="B28" s="171"/>
      <c r="C28" s="177"/>
      <c r="D28" s="209"/>
      <c r="E28" s="201"/>
      <c r="F28" s="209">
        <v>0</v>
      </c>
      <c r="G28" s="177"/>
      <c r="H28" s="226"/>
      <c r="I28" s="201"/>
      <c r="J28" s="209"/>
      <c r="K28" s="201"/>
      <c r="L28" s="209"/>
      <c r="M28" s="172"/>
      <c r="N28" s="211"/>
      <c r="O28" s="177" t="s">
        <v>49</v>
      </c>
      <c r="P28" s="210">
        <v>0</v>
      </c>
      <c r="Q28" s="224"/>
      <c r="R28" s="210">
        <v>0</v>
      </c>
      <c r="S28" s="173"/>
      <c r="U28" s="173"/>
    </row>
    <row r="29" spans="1:21" ht="15" customHeight="1" thickBot="1">
      <c r="A29" s="171"/>
      <c r="B29" s="171"/>
      <c r="C29" s="171"/>
      <c r="D29" s="193"/>
      <c r="E29" s="201"/>
      <c r="F29" s="196">
        <f>SUM(F24:F28)</f>
        <v>0</v>
      </c>
      <c r="G29" s="171"/>
      <c r="H29" s="201"/>
      <c r="I29" s="201"/>
      <c r="J29" s="193"/>
      <c r="K29" s="201"/>
      <c r="L29" s="196">
        <f>SUM(L24:L28)</f>
        <v>0</v>
      </c>
      <c r="M29" s="172"/>
      <c r="N29" s="211"/>
      <c r="O29" s="202" t="s">
        <v>50</v>
      </c>
      <c r="P29" s="212">
        <v>0</v>
      </c>
      <c r="Q29" s="177"/>
      <c r="R29" s="212">
        <v>0</v>
      </c>
      <c r="S29" s="173"/>
      <c r="U29" s="173"/>
    </row>
    <row r="30" spans="1:21" ht="15" customHeight="1" thickTop="1" thickBot="1">
      <c r="A30" s="208" t="s">
        <v>51</v>
      </c>
      <c r="B30" s="208"/>
      <c r="C30" s="208"/>
      <c r="D30" s="208"/>
      <c r="E30" s="208"/>
      <c r="F30" s="208"/>
      <c r="G30" s="208"/>
      <c r="H30" s="201"/>
      <c r="I30" s="201"/>
      <c r="J30" s="201"/>
      <c r="K30" s="201"/>
      <c r="L30" s="228"/>
      <c r="M30" s="172"/>
      <c r="N30" s="211"/>
      <c r="O30" s="177"/>
      <c r="P30" s="227">
        <f>SUM(P24:P29)</f>
        <v>0</v>
      </c>
      <c r="Q30" s="177"/>
      <c r="R30" s="227">
        <f>SUM(R24:R29)</f>
        <v>0</v>
      </c>
      <c r="S30" s="173"/>
      <c r="U30" s="173"/>
    </row>
    <row r="31" spans="1:21" ht="15" customHeight="1" thickTop="1">
      <c r="A31" s="177" t="s">
        <v>52</v>
      </c>
      <c r="B31" s="177"/>
      <c r="C31" s="177"/>
      <c r="D31" s="177"/>
      <c r="E31" s="177"/>
      <c r="F31" s="229">
        <v>0</v>
      </c>
      <c r="G31" s="177"/>
      <c r="H31" s="201"/>
      <c r="I31" s="201"/>
      <c r="J31" s="201"/>
      <c r="K31" s="201"/>
      <c r="L31" s="229">
        <v>0</v>
      </c>
      <c r="M31" s="172"/>
      <c r="N31" s="211"/>
      <c r="O31" s="177"/>
      <c r="P31" s="177"/>
      <c r="Q31" s="177"/>
      <c r="R31" s="177"/>
      <c r="S31" s="172"/>
      <c r="T31" s="207"/>
    </row>
    <row r="32" spans="1:21" ht="15" customHeight="1">
      <c r="A32" s="230" t="s">
        <v>54</v>
      </c>
      <c r="B32" s="230"/>
      <c r="C32" s="230"/>
      <c r="D32" s="230"/>
      <c r="E32" s="230"/>
      <c r="F32" s="231">
        <v>156.72999999999999</v>
      </c>
      <c r="G32" s="230"/>
      <c r="H32" s="201"/>
      <c r="I32" s="201"/>
      <c r="J32" s="201"/>
      <c r="K32" s="201"/>
      <c r="L32" s="231">
        <v>1526.38</v>
      </c>
      <c r="M32" s="217"/>
      <c r="N32" s="211"/>
      <c r="O32" s="177"/>
      <c r="P32" s="177"/>
      <c r="Q32" s="177"/>
      <c r="R32" s="177"/>
      <c r="S32" s="172"/>
      <c r="T32" s="207"/>
    </row>
    <row r="33" spans="1:21" ht="15" customHeight="1" thickBot="1">
      <c r="A33" s="205"/>
      <c r="B33" s="205"/>
      <c r="C33" s="205"/>
      <c r="D33" s="205"/>
      <c r="E33" s="205"/>
      <c r="F33" s="196">
        <f>SUM(F31:F32)</f>
        <v>156.72999999999999</v>
      </c>
      <c r="G33" s="205"/>
      <c r="H33" s="201"/>
      <c r="I33" s="201"/>
      <c r="J33" s="201"/>
      <c r="K33" s="201"/>
      <c r="L33" s="196">
        <f>SUM(L31:L32)</f>
        <v>1526.38</v>
      </c>
      <c r="M33" s="177"/>
      <c r="N33" s="211"/>
      <c r="O33" s="192" t="s">
        <v>163</v>
      </c>
      <c r="P33" s="213">
        <f>P24+P25+P26+P27+P28+P29</f>
        <v>0</v>
      </c>
      <c r="Q33" s="192"/>
      <c r="R33" s="213">
        <f>R24+R25+R26+R27+R28+R29</f>
        <v>0</v>
      </c>
      <c r="S33" s="173"/>
      <c r="U33" s="173"/>
    </row>
    <row r="34" spans="1:21" ht="15" customHeight="1" thickTop="1" thickBot="1">
      <c r="A34" s="205" t="s">
        <v>55</v>
      </c>
      <c r="B34" s="205"/>
      <c r="C34" s="205"/>
      <c r="D34" s="205"/>
      <c r="E34" s="205"/>
      <c r="F34" s="232">
        <f>F33</f>
        <v>156.72999999999999</v>
      </c>
      <c r="G34" s="205"/>
      <c r="H34" s="201"/>
      <c r="I34" s="201"/>
      <c r="J34" s="201"/>
      <c r="K34" s="201"/>
      <c r="L34" s="232">
        <f>L33+L31</f>
        <v>1526.38</v>
      </c>
      <c r="M34" s="177"/>
      <c r="N34" s="211"/>
      <c r="O34" s="177"/>
      <c r="P34" s="177"/>
      <c r="Q34" s="177"/>
      <c r="R34" s="177"/>
      <c r="S34" s="173"/>
      <c r="U34" s="173"/>
    </row>
    <row r="35" spans="1:21" ht="15" customHeight="1" thickTop="1">
      <c r="A35" s="177"/>
      <c r="B35" s="177"/>
      <c r="C35" s="177"/>
      <c r="D35" s="177"/>
      <c r="E35" s="177"/>
      <c r="F35" s="177"/>
      <c r="G35" s="177"/>
      <c r="H35" s="177"/>
      <c r="I35" s="177"/>
      <c r="J35" s="177"/>
      <c r="K35" s="177"/>
      <c r="L35" s="177"/>
      <c r="M35" s="177"/>
      <c r="N35" s="211"/>
      <c r="O35" s="177"/>
      <c r="P35" s="177"/>
      <c r="Q35" s="177"/>
      <c r="R35" s="177"/>
      <c r="S35" s="173"/>
      <c r="U35" s="173"/>
    </row>
    <row r="36" spans="1:21" ht="15" customHeight="1">
      <c r="A36" s="205" t="s">
        <v>56</v>
      </c>
      <c r="B36" s="205"/>
      <c r="C36" s="205"/>
      <c r="D36" s="205"/>
      <c r="E36" s="205"/>
      <c r="F36" s="205"/>
      <c r="G36" s="205"/>
      <c r="H36" s="201"/>
      <c r="I36" s="201"/>
      <c r="J36" s="201"/>
      <c r="K36" s="201"/>
      <c r="L36" s="193"/>
      <c r="M36" s="201"/>
      <c r="N36" s="211"/>
      <c r="O36" s="177"/>
      <c r="P36" s="177"/>
      <c r="Q36" s="177"/>
      <c r="R36" s="177"/>
      <c r="S36" s="173"/>
      <c r="U36" s="173"/>
    </row>
    <row r="37" spans="1:21" ht="15" customHeight="1" thickBot="1">
      <c r="A37" s="214" t="s">
        <v>57</v>
      </c>
      <c r="B37" s="214"/>
      <c r="C37" s="214"/>
      <c r="D37" s="214"/>
      <c r="E37" s="214"/>
      <c r="F37" s="234"/>
      <c r="G37" s="214"/>
      <c r="H37" s="201"/>
      <c r="I37" s="201"/>
      <c r="J37" s="201"/>
      <c r="K37" s="201"/>
      <c r="L37" s="234"/>
      <c r="M37" s="201"/>
      <c r="N37" s="211"/>
      <c r="O37" s="177"/>
      <c r="P37" s="177"/>
      <c r="Q37" s="177"/>
      <c r="R37" s="177"/>
      <c r="S37" s="173"/>
      <c r="U37" s="173"/>
    </row>
    <row r="38" spans="1:21" ht="15" customHeight="1" thickBot="1">
      <c r="A38" s="177"/>
      <c r="B38" s="177"/>
      <c r="C38" s="177"/>
      <c r="D38" s="177"/>
      <c r="E38" s="177"/>
      <c r="F38" s="196">
        <f>SUM(F37)</f>
        <v>0</v>
      </c>
      <c r="G38" s="177"/>
      <c r="H38" s="170"/>
      <c r="I38" s="170"/>
      <c r="J38" s="170"/>
      <c r="K38" s="170"/>
      <c r="L38" s="196">
        <f>SUM(L36:L37)</f>
        <v>0</v>
      </c>
      <c r="M38" s="201"/>
      <c r="N38" s="211"/>
      <c r="O38" s="177"/>
      <c r="P38" s="177"/>
      <c r="Q38" s="177"/>
      <c r="R38" s="177"/>
      <c r="S38" s="219"/>
      <c r="T38" s="207"/>
    </row>
    <row r="39" spans="1:21" ht="15" customHeight="1" thickTop="1">
      <c r="A39" s="206"/>
      <c r="B39" s="206"/>
      <c r="C39" s="206"/>
      <c r="D39" s="206"/>
      <c r="E39" s="206"/>
      <c r="F39" s="218"/>
      <c r="G39" s="206"/>
      <c r="H39" s="201"/>
      <c r="I39" s="201"/>
      <c r="J39" s="201"/>
      <c r="K39" s="201"/>
      <c r="L39" s="218"/>
      <c r="M39" s="201"/>
      <c r="N39" s="211"/>
      <c r="O39" s="177"/>
      <c r="P39" s="177"/>
      <c r="Q39" s="177"/>
      <c r="R39" s="177"/>
      <c r="S39" s="206"/>
      <c r="T39" s="207"/>
    </row>
    <row r="40" spans="1:21" ht="15" customHeight="1" thickBot="1">
      <c r="A40" s="235" t="s">
        <v>161</v>
      </c>
      <c r="B40" s="235"/>
      <c r="C40" s="235"/>
      <c r="D40" s="235"/>
      <c r="E40" s="235"/>
      <c r="F40" s="213">
        <f>F33+F15</f>
        <v>178495.18000000002</v>
      </c>
      <c r="G40" s="235"/>
      <c r="H40" s="201"/>
      <c r="I40" s="201"/>
      <c r="J40" s="201"/>
      <c r="K40" s="201"/>
      <c r="L40" s="213">
        <f>L15+L34</f>
        <v>187295.6</v>
      </c>
      <c r="M40" s="201"/>
      <c r="N40" s="211"/>
      <c r="O40" s="192" t="s">
        <v>164</v>
      </c>
      <c r="P40" s="213">
        <f>P18</f>
        <v>178495.18</v>
      </c>
      <c r="Q40" s="192"/>
      <c r="R40" s="213">
        <f>R18</f>
        <v>187295.6</v>
      </c>
      <c r="S40" s="206"/>
      <c r="T40" s="207"/>
    </row>
    <row r="41" spans="1:21" ht="18" customHeight="1" thickTop="1">
      <c r="A41" s="236"/>
      <c r="B41" s="236"/>
      <c r="C41" s="236"/>
      <c r="D41" s="236"/>
      <c r="E41" s="236"/>
      <c r="F41" s="203"/>
      <c r="G41" s="236"/>
      <c r="H41" s="201"/>
      <c r="I41" s="201"/>
      <c r="J41" s="201"/>
      <c r="K41" s="201"/>
      <c r="L41" s="203"/>
      <c r="M41" s="177"/>
      <c r="N41" s="211"/>
      <c r="O41" s="194"/>
      <c r="P41" s="194"/>
      <c r="Q41" s="194"/>
      <c r="R41" s="203"/>
      <c r="S41" s="206"/>
      <c r="T41" s="207"/>
    </row>
    <row r="42" spans="1:21" ht="15" customHeight="1">
      <c r="A42" s="235" t="s">
        <v>61</v>
      </c>
      <c r="B42" s="235"/>
      <c r="C42" s="235"/>
      <c r="D42" s="235"/>
      <c r="E42" s="235"/>
      <c r="F42" s="203"/>
      <c r="G42" s="235"/>
      <c r="H42" s="201"/>
      <c r="I42" s="201"/>
      <c r="J42" s="201"/>
      <c r="K42" s="201"/>
      <c r="L42" s="203"/>
      <c r="M42" s="211"/>
      <c r="N42" s="177"/>
      <c r="O42" s="192" t="s">
        <v>62</v>
      </c>
      <c r="P42" s="192"/>
      <c r="Q42" s="192"/>
      <c r="R42" s="203"/>
      <c r="S42" s="207"/>
      <c r="T42" s="169"/>
      <c r="U42" s="173"/>
    </row>
    <row r="43" spans="1:21" ht="15" customHeight="1">
      <c r="A43" s="239" t="s">
        <v>127</v>
      </c>
      <c r="B43" s="206"/>
      <c r="C43" s="206"/>
      <c r="D43" s="206"/>
      <c r="E43" s="206"/>
      <c r="F43" s="220"/>
      <c r="G43" s="237"/>
      <c r="H43" s="237"/>
      <c r="I43" s="237"/>
      <c r="J43" s="237"/>
      <c r="K43" s="222"/>
      <c r="L43" s="220"/>
      <c r="M43" s="211"/>
      <c r="N43" s="202"/>
      <c r="O43" s="220" t="s">
        <v>181</v>
      </c>
      <c r="Q43" s="238"/>
      <c r="S43" s="207"/>
      <c r="T43" s="169"/>
      <c r="U43" s="173"/>
    </row>
    <row r="44" spans="1:21" ht="15" customHeight="1">
      <c r="A44" s="206" t="s">
        <v>153</v>
      </c>
      <c r="B44" s="206"/>
      <c r="C44" s="206"/>
      <c r="D44" s="206"/>
      <c r="E44" s="206"/>
      <c r="F44" s="209">
        <v>500.4</v>
      </c>
      <c r="G44" s="237"/>
      <c r="H44" s="237"/>
      <c r="I44" s="237"/>
      <c r="J44" s="237"/>
      <c r="K44" s="222"/>
      <c r="L44" s="209">
        <v>500.4</v>
      </c>
      <c r="M44" s="173"/>
      <c r="N44" s="173"/>
      <c r="O44" s="220" t="s">
        <v>128</v>
      </c>
      <c r="P44" s="218">
        <v>500.4</v>
      </c>
      <c r="Q44" s="202"/>
      <c r="R44" s="218">
        <v>500.4</v>
      </c>
      <c r="S44" s="173"/>
      <c r="U44" s="173"/>
    </row>
    <row r="45" spans="1:21" ht="15" customHeight="1" thickBot="1">
      <c r="A45" s="177"/>
      <c r="B45" s="177"/>
      <c r="C45" s="177"/>
      <c r="D45" s="177"/>
      <c r="E45" s="177"/>
      <c r="F45" s="227">
        <f>F44</f>
        <v>500.4</v>
      </c>
      <c r="G45" s="205"/>
      <c r="H45" s="205"/>
      <c r="I45" s="205"/>
      <c r="J45" s="205"/>
      <c r="K45" s="205"/>
      <c r="L45" s="227">
        <f>L44</f>
        <v>500.4</v>
      </c>
      <c r="M45" s="173"/>
      <c r="N45" s="173"/>
      <c r="O45" s="177"/>
      <c r="P45" s="227">
        <f>SUM(P44:P44)</f>
        <v>500.4</v>
      </c>
      <c r="Q45" s="221"/>
      <c r="R45" s="227">
        <f>SUM(R44:R44)</f>
        <v>500.4</v>
      </c>
      <c r="S45" s="173"/>
      <c r="U45" s="173"/>
    </row>
    <row r="46" spans="1:21" ht="15" customHeight="1" thickTop="1">
      <c r="A46" s="177"/>
      <c r="B46" s="177"/>
      <c r="C46" s="177"/>
      <c r="D46" s="177"/>
      <c r="E46" s="177"/>
      <c r="F46" s="177"/>
      <c r="G46" s="177"/>
      <c r="H46" s="177"/>
      <c r="I46" s="177"/>
      <c r="J46" s="177"/>
      <c r="K46" s="177"/>
      <c r="L46" s="201"/>
      <c r="M46" s="173"/>
      <c r="N46" s="173"/>
      <c r="O46" s="177"/>
      <c r="P46" s="177"/>
      <c r="Q46" s="177"/>
      <c r="R46" s="177"/>
      <c r="S46" s="247"/>
      <c r="T46" s="247"/>
      <c r="U46" s="247"/>
    </row>
    <row r="47" spans="1:21" ht="15" customHeight="1">
      <c r="A47" s="252"/>
      <c r="B47" s="252"/>
      <c r="C47" s="252"/>
      <c r="D47" s="252"/>
      <c r="E47" s="252"/>
      <c r="F47" s="252"/>
      <c r="G47" s="252"/>
      <c r="H47" s="252"/>
      <c r="I47" s="252"/>
      <c r="J47" s="252"/>
      <c r="K47" s="252"/>
      <c r="L47" s="252"/>
      <c r="M47" s="252"/>
      <c r="N47" s="252"/>
      <c r="O47" s="252"/>
      <c r="P47" s="252"/>
      <c r="Q47" s="252"/>
      <c r="R47" s="252"/>
      <c r="S47" s="177"/>
      <c r="T47" s="242"/>
      <c r="U47" s="242"/>
    </row>
    <row r="48" spans="1:21">
      <c r="A48" s="291" t="s">
        <v>165</v>
      </c>
      <c r="B48" s="291"/>
      <c r="C48" s="291"/>
      <c r="D48" s="291"/>
      <c r="E48" s="291"/>
      <c r="F48" s="291"/>
      <c r="G48" s="291"/>
      <c r="H48" s="291"/>
      <c r="I48" s="291"/>
      <c r="J48" s="291"/>
      <c r="K48" s="291"/>
      <c r="L48" s="291"/>
      <c r="M48" s="201"/>
      <c r="N48" s="201"/>
      <c r="O48" s="201"/>
      <c r="P48" s="170"/>
      <c r="Q48" s="175"/>
      <c r="R48" s="177"/>
      <c r="S48" s="177"/>
      <c r="T48" s="247"/>
      <c r="U48" s="247"/>
    </row>
    <row r="49" spans="1:21">
      <c r="A49" s="288" t="s">
        <v>166</v>
      </c>
      <c r="B49" s="288"/>
      <c r="C49" s="288"/>
      <c r="D49" s="288"/>
      <c r="E49" s="288"/>
      <c r="F49" s="288"/>
      <c r="G49" s="288"/>
      <c r="H49" s="288"/>
      <c r="I49" s="288"/>
      <c r="J49" s="288"/>
      <c r="K49" s="288"/>
      <c r="L49" s="288"/>
      <c r="M49" s="201"/>
      <c r="N49" s="288" t="s">
        <v>69</v>
      </c>
      <c r="O49" s="288"/>
      <c r="P49" s="288"/>
      <c r="Q49" s="288"/>
      <c r="R49" s="177"/>
      <c r="S49" s="177"/>
      <c r="T49" s="247"/>
      <c r="U49" s="247"/>
    </row>
    <row r="50" spans="1:21">
      <c r="A50" s="248"/>
      <c r="B50" s="248"/>
      <c r="C50" s="248"/>
      <c r="D50" s="248"/>
      <c r="E50" s="248"/>
      <c r="F50" s="248"/>
      <c r="G50" s="248"/>
      <c r="H50" s="248"/>
      <c r="I50" s="248"/>
      <c r="J50" s="248"/>
      <c r="K50" s="248"/>
      <c r="L50" s="248"/>
      <c r="M50" s="201"/>
      <c r="N50" s="202"/>
      <c r="O50" s="177"/>
      <c r="P50" s="249" t="s">
        <v>2</v>
      </c>
      <c r="Q50" s="249"/>
      <c r="R50" s="177"/>
      <c r="S50" s="242"/>
      <c r="T50" s="242"/>
      <c r="U50" s="173"/>
    </row>
    <row r="51" spans="1:21" ht="15" customHeight="1">
      <c r="A51" s="248"/>
      <c r="B51" s="289" t="s">
        <v>167</v>
      </c>
      <c r="C51" s="289"/>
      <c r="D51" s="289"/>
      <c r="E51" s="289"/>
      <c r="F51" s="289"/>
      <c r="G51" s="178"/>
      <c r="H51" s="290"/>
      <c r="I51" s="290"/>
      <c r="J51" s="290"/>
      <c r="K51" s="290"/>
      <c r="L51" s="290"/>
      <c r="M51" s="201"/>
      <c r="N51" s="202"/>
      <c r="O51" s="177"/>
      <c r="P51" s="249" t="s">
        <v>71</v>
      </c>
      <c r="Q51" s="178"/>
      <c r="R51" s="177"/>
      <c r="S51" s="173"/>
      <c r="U51" s="173"/>
    </row>
    <row r="52" spans="1:21" ht="15" customHeight="1">
      <c r="A52" s="205" t="s">
        <v>73</v>
      </c>
      <c r="D52" s="201"/>
      <c r="E52" s="201"/>
      <c r="F52" s="201"/>
      <c r="G52" s="201"/>
      <c r="H52" s="175"/>
      <c r="I52" s="253"/>
      <c r="J52" s="253"/>
      <c r="K52" s="253"/>
      <c r="L52" s="253"/>
      <c r="M52" s="170"/>
      <c r="N52" s="201"/>
      <c r="O52" s="177"/>
      <c r="P52" s="250" t="s">
        <v>168</v>
      </c>
      <c r="Q52" s="178"/>
      <c r="R52" s="177"/>
      <c r="S52" s="173"/>
      <c r="U52" s="173"/>
    </row>
    <row r="53" spans="1:21" ht="15" customHeight="1">
      <c r="A53" s="177" t="s">
        <v>74</v>
      </c>
      <c r="D53" s="177"/>
      <c r="E53" s="201"/>
      <c r="F53" s="255">
        <v>8001.6</v>
      </c>
      <c r="G53" s="172"/>
      <c r="H53" s="177"/>
      <c r="I53" s="201"/>
      <c r="J53" s="254"/>
      <c r="K53" s="172"/>
      <c r="L53" s="172"/>
      <c r="M53" s="176"/>
      <c r="N53" s="177"/>
      <c r="O53" s="202" t="s">
        <v>177</v>
      </c>
      <c r="P53" s="193">
        <f>F61</f>
        <v>-8800.42</v>
      </c>
      <c r="Q53" s="177"/>
      <c r="R53" s="177"/>
      <c r="S53" s="173"/>
      <c r="U53" s="173"/>
    </row>
    <row r="54" spans="1:21" ht="15" customHeight="1" thickBot="1">
      <c r="A54" s="257" t="s">
        <v>169</v>
      </c>
      <c r="D54" s="201"/>
      <c r="E54" s="201"/>
      <c r="F54" s="219">
        <f>SUM(F53:F53)</f>
        <v>8001.6</v>
      </c>
      <c r="G54" s="172"/>
      <c r="H54" s="201"/>
      <c r="I54" s="201"/>
      <c r="J54" s="203"/>
      <c r="K54" s="172"/>
      <c r="L54" s="172"/>
      <c r="M54" s="248"/>
      <c r="N54" s="177"/>
      <c r="O54" s="256" t="s">
        <v>176</v>
      </c>
      <c r="P54" s="196">
        <f>SUM(P53:P53)</f>
        <v>-8800.42</v>
      </c>
      <c r="Q54" s="177"/>
      <c r="R54" s="177"/>
      <c r="S54" s="173"/>
      <c r="U54" s="173"/>
    </row>
    <row r="55" spans="1:21" ht="15" customHeight="1" thickTop="1">
      <c r="A55" s="259" t="s">
        <v>170</v>
      </c>
      <c r="D55" s="201"/>
      <c r="E55" s="201"/>
      <c r="F55" s="255">
        <f>9371.3+7430.77</f>
        <v>16802.07</v>
      </c>
      <c r="G55" s="172"/>
      <c r="H55" s="201"/>
      <c r="I55" s="201"/>
      <c r="J55" s="270"/>
      <c r="K55" s="172"/>
      <c r="L55" s="173"/>
      <c r="M55" s="248"/>
      <c r="N55" s="177"/>
      <c r="O55" s="177"/>
      <c r="P55" s="258"/>
      <c r="Q55" s="258"/>
      <c r="R55" s="177"/>
      <c r="S55" s="177"/>
      <c r="U55" s="173"/>
    </row>
    <row r="56" spans="1:21" ht="15" customHeight="1">
      <c r="A56" s="257" t="s">
        <v>171</v>
      </c>
      <c r="D56" s="201"/>
      <c r="E56" s="201"/>
      <c r="F56" s="219">
        <f>F54-F55</f>
        <v>-8800.4699999999993</v>
      </c>
      <c r="G56" s="172"/>
      <c r="H56" s="201"/>
      <c r="I56" s="201"/>
      <c r="J56" s="203"/>
      <c r="K56" s="172"/>
      <c r="L56" s="193"/>
      <c r="M56" s="177"/>
      <c r="N56" s="177"/>
      <c r="O56" s="202"/>
      <c r="P56" s="258"/>
      <c r="Q56" s="258"/>
      <c r="R56" s="177"/>
      <c r="S56" s="177"/>
      <c r="U56" s="173"/>
    </row>
    <row r="57" spans="1:21" ht="15" customHeight="1">
      <c r="A57" s="260" t="s">
        <v>172</v>
      </c>
      <c r="D57" s="260"/>
      <c r="E57" s="260"/>
      <c r="F57" s="269">
        <v>0.05</v>
      </c>
      <c r="G57" s="172"/>
      <c r="H57" s="201"/>
      <c r="I57" s="201"/>
      <c r="J57" s="270"/>
      <c r="K57" s="172"/>
      <c r="L57" s="193"/>
      <c r="M57" s="201"/>
      <c r="N57" s="177"/>
      <c r="O57" s="258"/>
      <c r="P57" s="258"/>
      <c r="Q57" s="258"/>
      <c r="R57" s="177"/>
      <c r="S57" s="177"/>
      <c r="U57" s="173"/>
    </row>
    <row r="58" spans="1:21" ht="15" customHeight="1">
      <c r="A58" s="257" t="s">
        <v>182</v>
      </c>
      <c r="D58" s="259"/>
      <c r="E58" s="259"/>
      <c r="F58" s="272">
        <f>F56+F57</f>
        <v>-8800.42</v>
      </c>
      <c r="G58" s="271"/>
      <c r="H58" s="201"/>
      <c r="I58" s="201"/>
      <c r="J58" s="270"/>
      <c r="K58" s="172"/>
      <c r="L58" s="193"/>
      <c r="M58" s="201"/>
      <c r="N58" s="177"/>
      <c r="O58" s="258"/>
      <c r="P58" s="258"/>
      <c r="Q58" s="258"/>
      <c r="R58" s="177"/>
      <c r="S58" s="177"/>
      <c r="U58" s="173"/>
    </row>
    <row r="59" spans="1:21" ht="15" customHeight="1">
      <c r="A59" s="259" t="s">
        <v>183</v>
      </c>
      <c r="D59" s="172">
        <v>7430.77</v>
      </c>
      <c r="E59" s="201"/>
      <c r="F59" s="270"/>
      <c r="G59" s="172"/>
      <c r="H59" s="201"/>
      <c r="I59" s="201"/>
      <c r="J59" s="270"/>
      <c r="K59" s="172"/>
      <c r="L59" s="193"/>
      <c r="M59" s="201"/>
      <c r="N59" s="177"/>
      <c r="O59" s="258"/>
      <c r="P59" s="258"/>
      <c r="Q59" s="258"/>
      <c r="R59" s="177"/>
      <c r="S59" s="177"/>
      <c r="U59" s="173"/>
    </row>
    <row r="60" spans="1:21" ht="15" customHeight="1">
      <c r="A60" s="259" t="s">
        <v>184</v>
      </c>
      <c r="D60" s="274">
        <v>7430.77</v>
      </c>
      <c r="E60" s="222"/>
      <c r="F60" s="255">
        <v>0</v>
      </c>
      <c r="G60" s="217"/>
      <c r="H60" s="201"/>
      <c r="I60" s="201"/>
      <c r="J60" s="270"/>
      <c r="K60" s="172"/>
      <c r="L60" s="193"/>
      <c r="M60" s="201"/>
      <c r="N60" s="177"/>
      <c r="O60" s="258"/>
      <c r="P60" s="258"/>
      <c r="Q60" s="258"/>
      <c r="R60" s="177"/>
      <c r="S60" s="177"/>
      <c r="U60" s="173"/>
    </row>
    <row r="61" spans="1:21" ht="15" customHeight="1" thickBot="1">
      <c r="A61" s="257" t="s">
        <v>174</v>
      </c>
      <c r="D61" s="175"/>
      <c r="E61" s="175"/>
      <c r="F61" s="196">
        <f>F56+F57</f>
        <v>-8800.42</v>
      </c>
      <c r="G61" s="172"/>
      <c r="H61" s="201"/>
      <c r="I61" s="201"/>
      <c r="J61" s="219"/>
      <c r="K61" s="172"/>
      <c r="L61" s="193"/>
      <c r="M61" s="201"/>
      <c r="N61" s="202"/>
      <c r="O61" s="201"/>
      <c r="P61" s="170"/>
      <c r="Q61" s="175"/>
      <c r="R61" s="177"/>
      <c r="S61" s="177"/>
      <c r="U61" s="173"/>
    </row>
    <row r="62" spans="1:21" ht="15" customHeight="1" thickTop="1">
      <c r="A62" s="205"/>
      <c r="B62" s="175"/>
      <c r="C62" s="175"/>
      <c r="D62" s="172"/>
      <c r="F62" s="193"/>
      <c r="G62" s="193"/>
      <c r="H62" s="193"/>
      <c r="J62" s="219"/>
      <c r="K62" s="172"/>
      <c r="L62" s="193"/>
      <c r="M62" s="201"/>
      <c r="N62" s="202"/>
      <c r="O62" s="268"/>
      <c r="P62" s="268"/>
      <c r="Q62" s="268"/>
      <c r="R62" s="177"/>
      <c r="S62" s="177"/>
      <c r="U62" s="173"/>
    </row>
    <row r="63" spans="1:21" ht="15" customHeight="1">
      <c r="B63" s="251"/>
      <c r="C63" s="251"/>
      <c r="D63" s="251"/>
      <c r="E63" s="260"/>
      <c r="F63" s="193"/>
      <c r="G63" s="193"/>
      <c r="H63" s="193"/>
      <c r="I63" s="201"/>
      <c r="J63" s="261"/>
      <c r="K63" s="172"/>
      <c r="M63" s="201"/>
      <c r="N63" s="268"/>
      <c r="O63" s="201"/>
      <c r="P63" s="170"/>
      <c r="Q63" s="175"/>
      <c r="R63" s="177"/>
      <c r="S63" s="177"/>
      <c r="U63" s="173"/>
    </row>
    <row r="64" spans="1:21" ht="15" customHeight="1">
      <c r="G64" s="170"/>
      <c r="H64" s="175"/>
      <c r="I64" s="175"/>
      <c r="J64" s="267" t="s">
        <v>175</v>
      </c>
      <c r="K64" s="172"/>
      <c r="L64" s="193"/>
      <c r="M64" s="201"/>
      <c r="N64" s="177"/>
      <c r="O64" s="267"/>
      <c r="P64" s="267"/>
      <c r="Q64" s="267"/>
      <c r="R64" s="177"/>
      <c r="S64" s="177"/>
      <c r="U64" s="173"/>
    </row>
    <row r="65" spans="1:21" ht="15" customHeight="1">
      <c r="C65" s="248"/>
      <c r="D65" s="248"/>
      <c r="E65" s="172"/>
      <c r="F65" s="203"/>
      <c r="G65" s="170"/>
      <c r="H65" s="175"/>
      <c r="I65" s="175"/>
      <c r="J65" s="172"/>
      <c r="K65" s="217"/>
      <c r="L65" s="193"/>
      <c r="M65" s="170"/>
      <c r="N65" s="267"/>
      <c r="O65" s="201"/>
      <c r="P65" s="170"/>
      <c r="Q65" s="175"/>
      <c r="R65" s="177"/>
      <c r="S65" s="177"/>
      <c r="U65" s="173"/>
    </row>
    <row r="66" spans="1:21" ht="15" customHeight="1">
      <c r="C66" s="248"/>
      <c r="D66" s="248"/>
      <c r="E66" s="251"/>
      <c r="F66" s="251"/>
      <c r="G66" s="251"/>
      <c r="H66" s="251"/>
      <c r="I66" s="251"/>
      <c r="J66" s="251"/>
      <c r="K66" s="217"/>
      <c r="L66" s="193"/>
      <c r="M66" s="201"/>
      <c r="N66" s="202"/>
      <c r="O66" s="201"/>
      <c r="P66" s="170"/>
      <c r="Q66" s="175"/>
      <c r="R66" s="177"/>
      <c r="S66" s="177"/>
      <c r="U66" s="173"/>
    </row>
    <row r="67" spans="1:21" ht="15" customHeight="1">
      <c r="A67" s="291" t="s">
        <v>179</v>
      </c>
      <c r="B67" s="291"/>
      <c r="C67" s="248"/>
      <c r="H67" s="248"/>
      <c r="I67" s="248"/>
      <c r="J67" s="251" t="s">
        <v>147</v>
      </c>
      <c r="K67" s="251"/>
      <c r="L67" s="251"/>
      <c r="O67" s="291" t="s">
        <v>148</v>
      </c>
      <c r="P67" s="291"/>
      <c r="Q67" s="291"/>
      <c r="R67" s="291"/>
      <c r="S67" s="177"/>
      <c r="U67" s="173"/>
    </row>
    <row r="68" spans="1:21" ht="15" customHeight="1">
      <c r="A68" s="291"/>
      <c r="B68" s="291"/>
      <c r="C68" s="248"/>
      <c r="H68" s="248"/>
      <c r="I68" s="248"/>
      <c r="J68" s="251"/>
      <c r="K68" s="251"/>
      <c r="L68" s="251"/>
      <c r="O68" s="291"/>
      <c r="P68" s="291"/>
      <c r="Q68" s="291"/>
      <c r="R68" s="291"/>
      <c r="S68" s="177"/>
      <c r="U68" s="173"/>
    </row>
    <row r="69" spans="1:21" ht="15" customHeight="1">
      <c r="A69" s="248"/>
      <c r="B69" s="248"/>
      <c r="C69" s="248"/>
      <c r="H69" s="248"/>
      <c r="I69" s="248"/>
      <c r="J69" s="248"/>
      <c r="K69" s="248"/>
      <c r="L69" s="248"/>
      <c r="O69" s="248"/>
      <c r="P69" s="248"/>
      <c r="Q69" s="248"/>
      <c r="R69" s="248"/>
      <c r="S69" s="177"/>
      <c r="U69" s="173"/>
    </row>
    <row r="70" spans="1:21" ht="18" customHeight="1">
      <c r="A70" s="267"/>
      <c r="B70" s="267"/>
      <c r="C70" s="248"/>
      <c r="H70" s="248"/>
      <c r="I70" s="248"/>
      <c r="J70" s="248"/>
      <c r="K70" s="248"/>
      <c r="L70" s="248"/>
      <c r="O70" s="248"/>
      <c r="P70" s="248"/>
      <c r="Q70" s="248"/>
      <c r="R70" s="248"/>
      <c r="S70" s="177"/>
      <c r="U70" s="173"/>
    </row>
    <row r="71" spans="1:21" ht="21.75" customHeight="1">
      <c r="A71" s="273" t="s">
        <v>185</v>
      </c>
      <c r="B71" s="267"/>
      <c r="C71" s="251"/>
      <c r="H71" s="251"/>
      <c r="I71" s="248"/>
      <c r="J71" s="251" t="s">
        <v>149</v>
      </c>
      <c r="K71" s="251"/>
      <c r="L71" s="251"/>
      <c r="O71" s="291" t="s">
        <v>150</v>
      </c>
      <c r="P71" s="291"/>
      <c r="Q71" s="291"/>
      <c r="R71" s="291"/>
      <c r="S71" s="177"/>
      <c r="U71" s="173"/>
    </row>
    <row r="72" spans="1:21" ht="18" customHeight="1">
      <c r="A72" s="273" t="s">
        <v>186</v>
      </c>
      <c r="B72" s="267"/>
      <c r="C72" s="251"/>
      <c r="H72" s="251"/>
      <c r="I72" s="248"/>
      <c r="J72" s="251" t="s">
        <v>152</v>
      </c>
      <c r="K72" s="251"/>
      <c r="L72" s="251"/>
      <c r="O72" s="291" t="s">
        <v>151</v>
      </c>
      <c r="P72" s="291"/>
      <c r="Q72" s="291"/>
      <c r="R72" s="291"/>
      <c r="S72" s="177"/>
      <c r="U72" s="173"/>
    </row>
    <row r="73" spans="1:21" ht="15" customHeight="1">
      <c r="C73" s="248"/>
      <c r="D73" s="248"/>
      <c r="E73" s="248"/>
      <c r="F73" s="248"/>
      <c r="G73" s="248"/>
      <c r="H73" s="248"/>
      <c r="I73" s="248"/>
      <c r="J73" s="248"/>
      <c r="K73" s="251"/>
      <c r="L73" s="251"/>
      <c r="M73" s="201"/>
      <c r="N73" s="248"/>
      <c r="O73" s="291" t="s">
        <v>173</v>
      </c>
      <c r="P73" s="291"/>
      <c r="Q73" s="291"/>
      <c r="R73" s="291"/>
      <c r="S73" s="177"/>
      <c r="U73" s="173"/>
    </row>
    <row r="74" spans="1:21" ht="20.25" customHeight="1">
      <c r="C74" s="177"/>
      <c r="D74" s="177"/>
      <c r="E74" s="251"/>
      <c r="F74" s="251"/>
      <c r="G74" s="251"/>
      <c r="H74" s="251"/>
      <c r="I74" s="251"/>
      <c r="J74" s="251"/>
      <c r="K74" s="251"/>
      <c r="L74" s="251"/>
      <c r="M74" s="201"/>
      <c r="N74" s="267"/>
      <c r="O74" s="177"/>
      <c r="P74" s="177"/>
      <c r="Q74" s="177"/>
      <c r="R74" s="177"/>
      <c r="S74" s="177"/>
      <c r="U74" s="173"/>
    </row>
    <row r="75" spans="1:21" s="240" customFormat="1" ht="50.25" customHeight="1">
      <c r="A75" s="173"/>
      <c r="B75" s="248"/>
      <c r="C75" s="248"/>
      <c r="D75" s="267"/>
      <c r="E75" s="251"/>
      <c r="F75" s="251"/>
      <c r="G75" s="251"/>
      <c r="H75" s="251"/>
      <c r="I75" s="251"/>
      <c r="J75" s="251"/>
      <c r="K75" s="251"/>
      <c r="L75" s="251"/>
      <c r="M75" s="170"/>
      <c r="N75" s="177"/>
      <c r="O75" s="177"/>
      <c r="P75" s="177"/>
      <c r="Q75" s="177"/>
      <c r="R75" s="177"/>
      <c r="S75" s="177"/>
    </row>
    <row r="76" spans="1:21" s="207" customFormat="1" ht="9" customHeight="1">
      <c r="A76" s="248"/>
      <c r="B76" s="248"/>
      <c r="C76" s="248"/>
      <c r="D76" s="267"/>
      <c r="E76" s="248"/>
      <c r="F76" s="177"/>
      <c r="G76" s="248"/>
      <c r="H76" s="248"/>
      <c r="I76" s="177"/>
      <c r="J76" s="220"/>
      <c r="K76" s="248"/>
      <c r="L76" s="248"/>
      <c r="M76" s="170"/>
      <c r="N76" s="177"/>
      <c r="O76" s="177"/>
      <c r="P76" s="177"/>
      <c r="Q76" s="177"/>
      <c r="R76" s="177"/>
      <c r="S76" s="177"/>
      <c r="U76" s="241"/>
    </row>
    <row r="77" spans="1:21" ht="21.75" customHeight="1">
      <c r="A77" s="177"/>
      <c r="B77" s="177"/>
      <c r="C77" s="177"/>
      <c r="D77" s="177"/>
      <c r="E77" s="177"/>
      <c r="F77" s="177"/>
      <c r="G77" s="177"/>
      <c r="H77" s="177"/>
      <c r="I77" s="177"/>
      <c r="J77" s="177"/>
      <c r="K77" s="248"/>
      <c r="L77" s="248"/>
      <c r="M77" s="170"/>
      <c r="N77" s="177"/>
      <c r="O77" s="267"/>
      <c r="P77" s="267"/>
      <c r="Q77" s="267"/>
      <c r="R77" s="177"/>
      <c r="S77" s="177"/>
      <c r="U77" s="173"/>
    </row>
    <row r="78" spans="1:21" ht="24.75" customHeight="1">
      <c r="A78" s="177"/>
      <c r="B78" s="177"/>
      <c r="C78" s="177"/>
      <c r="D78" s="177"/>
      <c r="E78" s="267"/>
      <c r="F78" s="267"/>
      <c r="G78" s="205"/>
      <c r="H78" s="205"/>
      <c r="I78" s="205"/>
      <c r="J78" s="265"/>
      <c r="K78" s="251"/>
      <c r="L78" s="251"/>
      <c r="M78" s="170"/>
      <c r="N78" s="267"/>
      <c r="O78" s="267"/>
      <c r="P78" s="267"/>
      <c r="Q78" s="267"/>
      <c r="R78" s="177"/>
      <c r="S78" s="177"/>
      <c r="U78" s="173"/>
    </row>
    <row r="79" spans="1:21" ht="17.25" customHeight="1">
      <c r="A79" s="177"/>
      <c r="B79" s="177"/>
      <c r="C79" s="177"/>
      <c r="D79" s="177"/>
      <c r="E79" s="267"/>
      <c r="F79" s="267"/>
      <c r="G79" s="205"/>
      <c r="H79" s="205"/>
      <c r="I79" s="205"/>
      <c r="J79" s="265"/>
      <c r="K79" s="251"/>
      <c r="L79" s="251"/>
      <c r="M79" s="170"/>
      <c r="N79" s="267"/>
      <c r="O79" s="267"/>
      <c r="P79" s="267"/>
      <c r="Q79" s="267"/>
      <c r="R79" s="177"/>
      <c r="S79" s="177"/>
      <c r="U79" s="173"/>
    </row>
    <row r="80" spans="1:21" ht="18" customHeight="1">
      <c r="C80" s="251"/>
      <c r="D80" s="251"/>
      <c r="E80" s="177"/>
      <c r="F80" s="177"/>
      <c r="G80" s="177"/>
      <c r="H80" s="177"/>
      <c r="I80" s="177"/>
      <c r="J80" s="177"/>
      <c r="K80" s="248"/>
      <c r="L80" s="248"/>
      <c r="M80" s="201"/>
      <c r="N80" s="267"/>
      <c r="O80" s="267"/>
      <c r="P80" s="267"/>
      <c r="Q80" s="267"/>
      <c r="R80" s="177"/>
      <c r="S80" s="177"/>
      <c r="U80" s="173"/>
    </row>
    <row r="81" spans="3:21" ht="18" customHeight="1">
      <c r="C81" s="177"/>
      <c r="D81" s="177"/>
      <c r="E81" s="177"/>
      <c r="F81" s="177"/>
      <c r="G81" s="177"/>
      <c r="H81" s="177"/>
      <c r="I81" s="177"/>
      <c r="J81" s="177"/>
      <c r="K81" s="251"/>
      <c r="L81" s="251"/>
      <c r="M81" s="201"/>
      <c r="N81" s="267"/>
      <c r="O81" s="248"/>
      <c r="P81" s="248"/>
      <c r="Q81" s="248"/>
      <c r="R81" s="177"/>
      <c r="S81" s="177"/>
      <c r="U81" s="173"/>
    </row>
    <row r="82" spans="3:21" ht="18" customHeight="1">
      <c r="C82" s="177"/>
      <c r="D82" s="177"/>
      <c r="E82" s="177"/>
      <c r="F82" s="177"/>
      <c r="G82" s="177"/>
      <c r="H82" s="177"/>
      <c r="I82" s="177"/>
      <c r="J82" s="177"/>
      <c r="K82" s="251"/>
      <c r="L82" s="251"/>
      <c r="M82" s="201"/>
      <c r="N82" s="248"/>
      <c r="O82" s="251"/>
      <c r="P82" s="251"/>
      <c r="Q82" s="251"/>
      <c r="R82" s="251"/>
      <c r="S82" s="177"/>
      <c r="U82" s="173"/>
    </row>
    <row r="83" spans="3:21" ht="18" customHeight="1">
      <c r="C83" s="177"/>
      <c r="D83" s="177"/>
      <c r="E83" s="251"/>
      <c r="F83" s="251"/>
      <c r="G83" s="251"/>
      <c r="H83" s="251"/>
      <c r="I83" s="251"/>
      <c r="J83" s="251"/>
      <c r="K83" s="220"/>
      <c r="L83" s="220"/>
      <c r="M83" s="251"/>
      <c r="N83" s="251"/>
      <c r="S83" s="251"/>
      <c r="U83" s="173"/>
    </row>
    <row r="84" spans="3:21" ht="18" customHeight="1">
      <c r="E84" s="177"/>
      <c r="F84" s="177"/>
      <c r="G84" s="177"/>
      <c r="H84" s="201"/>
      <c r="I84" s="201"/>
      <c r="J84" s="201"/>
      <c r="K84" s="177"/>
      <c r="L84" s="177"/>
      <c r="M84" s="248"/>
      <c r="N84" s="248"/>
      <c r="S84" s="248"/>
      <c r="U84" s="173"/>
    </row>
    <row r="85" spans="3:21" ht="18" customHeight="1">
      <c r="E85" s="177"/>
      <c r="F85" s="177"/>
      <c r="G85" s="177"/>
      <c r="H85" s="201"/>
      <c r="I85" s="201"/>
      <c r="J85" s="201"/>
      <c r="K85" s="265"/>
      <c r="L85" s="265"/>
      <c r="M85" s="248"/>
      <c r="N85" s="248"/>
      <c r="S85" s="248"/>
      <c r="U85" s="173"/>
    </row>
    <row r="86" spans="3:21" ht="18" customHeight="1">
      <c r="E86" s="177"/>
      <c r="F86" s="171"/>
      <c r="G86" s="177"/>
      <c r="H86" s="201"/>
      <c r="I86" s="201"/>
      <c r="J86" s="172"/>
      <c r="K86" s="265"/>
      <c r="L86" s="265"/>
      <c r="M86" s="248"/>
      <c r="N86" s="248"/>
      <c r="S86" s="248"/>
      <c r="U86" s="173"/>
    </row>
    <row r="87" spans="3:21" ht="18" customHeight="1">
      <c r="K87" s="177"/>
      <c r="L87" s="177"/>
      <c r="M87" s="248"/>
      <c r="N87" s="248"/>
      <c r="S87" s="248"/>
      <c r="U87" s="173"/>
    </row>
    <row r="88" spans="3:21" ht="18" customHeight="1">
      <c r="K88" s="177"/>
      <c r="L88" s="177"/>
      <c r="M88" s="248"/>
      <c r="N88" s="248"/>
      <c r="S88" s="248"/>
      <c r="U88" s="173"/>
    </row>
    <row r="89" spans="3:21" ht="18" customHeight="1">
      <c r="K89" s="177"/>
      <c r="L89" s="177"/>
      <c r="M89" s="248"/>
      <c r="N89" s="248"/>
      <c r="S89" s="248"/>
      <c r="U89" s="173"/>
    </row>
    <row r="90" spans="3:21" ht="18" customHeight="1">
      <c r="K90" s="251"/>
      <c r="L90" s="251"/>
      <c r="M90" s="248"/>
      <c r="N90" s="248"/>
      <c r="O90" s="251"/>
      <c r="P90" s="251"/>
      <c r="Q90" s="251"/>
      <c r="R90" s="251"/>
      <c r="S90" s="248"/>
      <c r="U90" s="173"/>
    </row>
    <row r="91" spans="3:21" ht="18" customHeight="1">
      <c r="K91" s="201"/>
      <c r="L91" s="201"/>
      <c r="M91" s="251"/>
      <c r="N91" s="251"/>
      <c r="O91" s="251"/>
      <c r="P91" s="251"/>
      <c r="Q91" s="251"/>
      <c r="R91" s="251"/>
      <c r="S91" s="248"/>
      <c r="U91" s="173"/>
    </row>
    <row r="92" spans="3:21" ht="18" customHeight="1">
      <c r="K92" s="201"/>
      <c r="L92" s="201"/>
      <c r="M92" s="251"/>
      <c r="N92" s="251"/>
      <c r="O92" s="248"/>
      <c r="P92" s="248"/>
      <c r="Q92" s="248"/>
      <c r="R92" s="205"/>
      <c r="S92" s="248"/>
      <c r="U92" s="173"/>
    </row>
    <row r="93" spans="3:21" ht="18" customHeight="1">
      <c r="K93" s="201"/>
      <c r="L93" s="201"/>
      <c r="M93" s="220"/>
      <c r="N93" s="262"/>
      <c r="O93" s="177"/>
      <c r="P93" s="177"/>
      <c r="Q93" s="177"/>
      <c r="R93" s="177"/>
      <c r="S93" s="205"/>
      <c r="U93" s="173"/>
    </row>
    <row r="94" spans="3:21" ht="18" customHeight="1">
      <c r="M94" s="177"/>
      <c r="N94" s="262"/>
      <c r="O94" s="293"/>
      <c r="P94" s="293"/>
      <c r="Q94" s="264"/>
      <c r="R94" s="205"/>
      <c r="S94" s="177"/>
      <c r="U94" s="173"/>
    </row>
    <row r="95" spans="3:21" ht="18" customHeight="1">
      <c r="M95" s="263"/>
      <c r="N95" s="262"/>
      <c r="O95" s="293"/>
      <c r="P95" s="293"/>
      <c r="Q95" s="264"/>
      <c r="R95" s="205"/>
      <c r="S95" s="205"/>
      <c r="U95" s="173"/>
    </row>
    <row r="96" spans="3:21" ht="18" customHeight="1">
      <c r="M96" s="265"/>
      <c r="N96" s="170"/>
      <c r="O96" s="292"/>
      <c r="P96" s="292"/>
      <c r="Q96" s="266"/>
      <c r="R96" s="177"/>
      <c r="S96" s="205"/>
      <c r="U96" s="173"/>
    </row>
    <row r="97" spans="1:21" ht="18" customHeight="1">
      <c r="M97" s="177"/>
      <c r="N97" s="248"/>
      <c r="O97" s="248"/>
      <c r="P97" s="248"/>
      <c r="Q97" s="248"/>
      <c r="R97" s="177"/>
      <c r="S97" s="177"/>
      <c r="U97" s="173"/>
    </row>
    <row r="98" spans="1:21" ht="18" customHeight="1">
      <c r="M98" s="177"/>
      <c r="N98" s="248"/>
      <c r="O98" s="248"/>
      <c r="P98" s="248"/>
      <c r="Q98" s="248"/>
      <c r="R98" s="177"/>
      <c r="S98" s="177"/>
      <c r="U98" s="173"/>
    </row>
    <row r="99" spans="1:21" ht="18" customHeight="1">
      <c r="M99" s="177"/>
      <c r="N99" s="248"/>
      <c r="O99" s="251"/>
      <c r="P99" s="251"/>
      <c r="Q99" s="251"/>
      <c r="R99" s="251"/>
      <c r="S99" s="177"/>
      <c r="U99" s="173"/>
    </row>
    <row r="100" spans="1:21" ht="18" customHeight="1">
      <c r="M100" s="251"/>
      <c r="N100" s="251"/>
      <c r="O100" s="202"/>
      <c r="P100" s="202"/>
      <c r="Q100" s="202"/>
      <c r="R100" s="201"/>
      <c r="S100" s="251"/>
      <c r="U100" s="173"/>
    </row>
    <row r="101" spans="1:21" ht="18" customHeight="1">
      <c r="M101" s="201"/>
      <c r="N101" s="201"/>
      <c r="O101" s="205"/>
      <c r="P101" s="205"/>
      <c r="Q101" s="205"/>
      <c r="R101" s="201"/>
      <c r="S101" s="170"/>
      <c r="U101" s="173"/>
    </row>
    <row r="102" spans="1:21" ht="18" hidden="1" customHeight="1">
      <c r="M102" s="201"/>
      <c r="N102" s="201"/>
      <c r="O102" s="248"/>
      <c r="P102" s="248"/>
      <c r="Q102" s="248"/>
      <c r="R102" s="201"/>
      <c r="S102" s="170"/>
      <c r="U102" s="173"/>
    </row>
    <row r="103" spans="1:21" ht="18" customHeight="1">
      <c r="M103" s="201"/>
      <c r="N103" s="201"/>
      <c r="S103" s="170"/>
      <c r="U103" s="173"/>
    </row>
    <row r="104" spans="1:21" ht="18" customHeight="1">
      <c r="S104" s="173"/>
      <c r="U104" s="173"/>
    </row>
    <row r="105" spans="1:21" ht="18" customHeight="1">
      <c r="S105" s="173"/>
      <c r="U105" s="173"/>
    </row>
    <row r="106" spans="1:21" ht="18" customHeight="1">
      <c r="S106" s="173"/>
      <c r="U106" s="173"/>
    </row>
    <row r="107" spans="1:21" ht="18" customHeight="1">
      <c r="S107" s="173"/>
      <c r="U107" s="173"/>
    </row>
    <row r="108" spans="1:21" ht="5.25" customHeight="1">
      <c r="S108" s="177"/>
      <c r="T108" s="207"/>
    </row>
    <row r="109" spans="1:21" s="207" customFormat="1" ht="18" customHeight="1">
      <c r="A109" s="173"/>
      <c r="B109" s="173"/>
      <c r="C109" s="173"/>
      <c r="D109" s="173"/>
      <c r="E109" s="173"/>
      <c r="F109" s="173"/>
      <c r="G109" s="173"/>
      <c r="H109" s="233"/>
      <c r="I109" s="233"/>
      <c r="J109" s="233"/>
      <c r="K109" s="233"/>
      <c r="L109" s="233"/>
      <c r="M109" s="233"/>
      <c r="N109" s="233"/>
      <c r="O109" s="243"/>
      <c r="P109" s="243"/>
      <c r="Q109" s="243"/>
      <c r="R109" s="233"/>
      <c r="S109" s="244"/>
      <c r="U109" s="241"/>
    </row>
    <row r="110" spans="1:21" s="207" customFormat="1" ht="15" customHeight="1">
      <c r="A110" s="173"/>
      <c r="B110" s="173"/>
      <c r="C110" s="173"/>
      <c r="D110" s="173"/>
      <c r="E110" s="173"/>
      <c r="F110" s="173"/>
      <c r="G110" s="173"/>
      <c r="H110" s="233"/>
      <c r="I110" s="233"/>
      <c r="J110" s="233"/>
      <c r="K110" s="233"/>
      <c r="L110" s="233"/>
      <c r="M110" s="233"/>
      <c r="N110" s="233"/>
      <c r="O110" s="243"/>
      <c r="P110" s="243"/>
      <c r="Q110" s="243"/>
      <c r="R110" s="233"/>
      <c r="S110" s="242"/>
      <c r="U110" s="241"/>
    </row>
    <row r="111" spans="1:21" s="207" customFormat="1" ht="15" customHeight="1">
      <c r="A111" s="173"/>
      <c r="B111" s="173"/>
      <c r="C111" s="173"/>
      <c r="D111" s="173"/>
      <c r="E111" s="173"/>
      <c r="F111" s="173"/>
      <c r="G111" s="173"/>
      <c r="H111" s="233"/>
      <c r="I111" s="233"/>
      <c r="J111" s="233"/>
      <c r="K111" s="233"/>
      <c r="L111" s="233"/>
      <c r="M111" s="233"/>
      <c r="N111" s="233"/>
      <c r="O111" s="243"/>
      <c r="P111" s="243"/>
      <c r="Q111" s="243"/>
      <c r="R111" s="233"/>
      <c r="S111" s="242"/>
      <c r="U111" s="241"/>
    </row>
    <row r="112" spans="1:21" s="207" customFormat="1" ht="15" customHeight="1">
      <c r="A112" s="173"/>
      <c r="B112" s="173"/>
      <c r="C112" s="173"/>
      <c r="D112" s="173"/>
      <c r="E112" s="173"/>
      <c r="F112" s="173"/>
      <c r="G112" s="173"/>
      <c r="H112" s="233"/>
      <c r="I112" s="233"/>
      <c r="J112" s="233"/>
      <c r="K112" s="233"/>
      <c r="L112" s="233"/>
      <c r="M112" s="233"/>
      <c r="N112" s="233"/>
      <c r="O112" s="243"/>
      <c r="P112" s="243"/>
      <c r="Q112" s="243"/>
      <c r="R112" s="233"/>
      <c r="S112" s="242"/>
      <c r="U112" s="241"/>
    </row>
    <row r="113" spans="1:23" s="207" customFormat="1" ht="15" customHeight="1">
      <c r="A113" s="173"/>
      <c r="B113" s="173"/>
      <c r="C113" s="173"/>
      <c r="D113" s="173"/>
      <c r="E113" s="173"/>
      <c r="F113" s="173"/>
      <c r="G113" s="173"/>
      <c r="H113" s="233"/>
      <c r="I113" s="233"/>
      <c r="J113" s="233"/>
      <c r="K113" s="233"/>
      <c r="L113" s="233"/>
      <c r="M113" s="233"/>
      <c r="N113" s="233"/>
      <c r="O113" s="243"/>
      <c r="P113" s="243"/>
      <c r="Q113" s="243"/>
      <c r="R113" s="233"/>
      <c r="S113" s="242"/>
      <c r="U113" s="241"/>
    </row>
    <row r="114" spans="1:23" s="207" customFormat="1" ht="15" customHeight="1">
      <c r="A114" s="173"/>
      <c r="B114" s="173"/>
      <c r="C114" s="173"/>
      <c r="D114" s="173"/>
      <c r="E114" s="173"/>
      <c r="F114" s="173"/>
      <c r="G114" s="173"/>
      <c r="H114" s="233"/>
      <c r="I114" s="233"/>
      <c r="J114" s="233"/>
      <c r="K114" s="233"/>
      <c r="L114" s="233"/>
      <c r="M114" s="233"/>
      <c r="N114" s="233"/>
      <c r="O114" s="243"/>
      <c r="P114" s="243"/>
      <c r="Q114" s="243"/>
      <c r="R114" s="233"/>
      <c r="S114" s="242"/>
      <c r="U114" s="241"/>
    </row>
    <row r="115" spans="1:23" s="207" customFormat="1" ht="15" customHeight="1">
      <c r="A115" s="173"/>
      <c r="B115" s="173"/>
      <c r="C115" s="173"/>
      <c r="D115" s="173"/>
      <c r="E115" s="173"/>
      <c r="F115" s="173"/>
      <c r="G115" s="173"/>
      <c r="H115" s="233"/>
      <c r="I115" s="233"/>
      <c r="J115" s="233"/>
      <c r="K115" s="233"/>
      <c r="L115" s="233"/>
      <c r="M115" s="233"/>
      <c r="N115" s="233"/>
      <c r="O115" s="243"/>
      <c r="P115" s="243"/>
      <c r="Q115" s="243"/>
      <c r="R115" s="233"/>
      <c r="S115" s="242"/>
      <c r="U115" s="241"/>
    </row>
    <row r="116" spans="1:23" s="177" customFormat="1" ht="17.25" customHeight="1">
      <c r="A116" s="173"/>
      <c r="B116" s="173"/>
      <c r="C116" s="173"/>
      <c r="D116" s="173"/>
      <c r="E116" s="173"/>
      <c r="F116" s="173"/>
      <c r="G116" s="173"/>
      <c r="H116" s="233"/>
      <c r="I116" s="233"/>
      <c r="J116" s="233"/>
      <c r="K116" s="233"/>
      <c r="L116" s="233"/>
      <c r="M116" s="233"/>
      <c r="N116" s="233"/>
      <c r="O116" s="243"/>
      <c r="P116" s="243"/>
      <c r="Q116" s="243"/>
      <c r="R116" s="233"/>
      <c r="S116" s="242"/>
      <c r="U116" s="170"/>
    </row>
    <row r="117" spans="1:23" s="177" customFormat="1" ht="15" customHeight="1">
      <c r="A117" s="173"/>
      <c r="B117" s="173"/>
      <c r="C117" s="173"/>
      <c r="D117" s="173"/>
      <c r="E117" s="173"/>
      <c r="F117" s="173"/>
      <c r="G117" s="173"/>
      <c r="H117" s="233"/>
      <c r="I117" s="233"/>
      <c r="J117" s="233"/>
      <c r="K117" s="233"/>
      <c r="L117" s="233"/>
      <c r="M117" s="233"/>
      <c r="N117" s="233"/>
      <c r="O117" s="243"/>
      <c r="P117" s="243"/>
      <c r="Q117" s="243"/>
      <c r="R117" s="233"/>
      <c r="S117" s="242"/>
      <c r="U117" s="170"/>
    </row>
    <row r="118" spans="1:23" s="177" customFormat="1" ht="15" customHeight="1">
      <c r="A118" s="173"/>
      <c r="B118" s="173"/>
      <c r="C118" s="173"/>
      <c r="D118" s="173"/>
      <c r="E118" s="173"/>
      <c r="F118" s="173"/>
      <c r="G118" s="173"/>
      <c r="H118" s="233"/>
      <c r="I118" s="233"/>
      <c r="J118" s="233"/>
      <c r="K118" s="233"/>
      <c r="L118" s="233"/>
      <c r="M118" s="233"/>
      <c r="N118" s="233"/>
      <c r="O118" s="243"/>
      <c r="P118" s="243"/>
      <c r="Q118" s="243"/>
      <c r="R118" s="233"/>
      <c r="S118" s="242"/>
      <c r="U118" s="170"/>
    </row>
    <row r="119" spans="1:23" s="169" customFormat="1">
      <c r="A119" s="173"/>
      <c r="B119" s="173"/>
      <c r="C119" s="173"/>
      <c r="D119" s="173"/>
      <c r="E119" s="173"/>
      <c r="F119" s="173"/>
      <c r="G119" s="173"/>
      <c r="H119" s="233"/>
      <c r="I119" s="233"/>
      <c r="J119" s="233"/>
      <c r="K119" s="233"/>
      <c r="L119" s="233"/>
      <c r="M119" s="233"/>
      <c r="N119" s="233"/>
      <c r="O119" s="243"/>
      <c r="P119" s="243"/>
      <c r="Q119" s="243"/>
      <c r="R119" s="233"/>
      <c r="S119" s="241"/>
      <c r="T119" s="207"/>
      <c r="V119" s="173"/>
      <c r="W119" s="173"/>
    </row>
    <row r="120" spans="1:23" s="169" customFormat="1">
      <c r="A120" s="173"/>
      <c r="B120" s="173"/>
      <c r="C120" s="173"/>
      <c r="D120" s="173"/>
      <c r="E120" s="173"/>
      <c r="F120" s="173"/>
      <c r="G120" s="173"/>
      <c r="H120" s="233"/>
      <c r="I120" s="233"/>
      <c r="J120" s="233"/>
      <c r="K120" s="233"/>
      <c r="L120" s="233"/>
      <c r="M120" s="233"/>
      <c r="N120" s="233"/>
      <c r="O120" s="243"/>
      <c r="P120" s="243"/>
      <c r="Q120" s="243"/>
      <c r="R120" s="233"/>
      <c r="S120" s="241"/>
      <c r="T120" s="207"/>
      <c r="V120" s="173"/>
      <c r="W120" s="173"/>
    </row>
  </sheetData>
  <mergeCells count="18">
    <mergeCell ref="N49:Q49"/>
    <mergeCell ref="O73:R73"/>
    <mergeCell ref="O96:P96"/>
    <mergeCell ref="O94:P94"/>
    <mergeCell ref="O95:P95"/>
    <mergeCell ref="O67:R68"/>
    <mergeCell ref="O71:R71"/>
    <mergeCell ref="O72:R72"/>
    <mergeCell ref="B51:F51"/>
    <mergeCell ref="H51:L51"/>
    <mergeCell ref="A67:B68"/>
    <mergeCell ref="A48:L48"/>
    <mergeCell ref="A49:L49"/>
    <mergeCell ref="A1:S1"/>
    <mergeCell ref="A2:S2"/>
    <mergeCell ref="A3:S3"/>
    <mergeCell ref="B6:F6"/>
    <mergeCell ref="H6:L6"/>
  </mergeCells>
  <printOptions horizontalCentered="1"/>
  <pageMargins left="0" right="0" top="0" bottom="0" header="0.23622047244094491" footer="3.937007874015748E-2"/>
  <pageSetup paperSize="8" scale="50" fitToHeight="0"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ΙΣΟΛΟΓΙΣΜΟΣ Δ. ΞΑΝΘΗΣ</vt:lpstr>
      <vt:lpstr>ΙΣΟΛΟΓΙΣΜΟΣ Δ. ΞΑΝΘΗΣ ΜΕ ΕΚΘΕΣΗ</vt:lpstr>
      <vt:lpstr>'ΙΣΟΛΟΓΙΣΜΟΣ Δ. ΞΑΝΘΗΣ'!Print_Area</vt:lpstr>
      <vt:lpstr>'ΙΣΟΛΟΓΙΣΜΟΣ Δ. ΞΑΝΘΗΣ ΜΕ ΕΚΘΕΣΗ'!Print_Area</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efi</dc:creator>
  <cp:lastModifiedBy>babis</cp:lastModifiedBy>
  <cp:lastPrinted>2016-08-24T10:31:33Z</cp:lastPrinted>
  <dcterms:created xsi:type="dcterms:W3CDTF">2013-04-25T16:44:11Z</dcterms:created>
  <dcterms:modified xsi:type="dcterms:W3CDTF">2016-08-24T10:32:18Z</dcterms:modified>
</cp:coreProperties>
</file>